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6080" windowHeight="7755" firstSheet="3" activeTab="7"/>
  </bookViews>
  <sheets>
    <sheet name="Collision Clearing" sheetId="1" r:id="rId1"/>
    <sheet name="Render BGs" sheetId="4" r:id="rId2"/>
    <sheet name="Render Sprites" sheetId="5" r:id="rId3"/>
    <sheet name="DVGA_OUT" sheetId="3" r:id="rId4"/>
    <sheet name="LinePlotter" sheetId="6" r:id="rId5"/>
    <sheet name="SDRAM Controller (DrawEngine)" sheetId="7" r:id="rId6"/>
    <sheet name="DrawEngine" sheetId="8" r:id="rId7"/>
    <sheet name="Light Engine (Calculations)" sheetId="9" r:id="rId8"/>
  </sheets>
  <calcPr calcId="124519"/>
</workbook>
</file>

<file path=xl/calcChain.xml><?xml version="1.0" encoding="utf-8"?>
<calcChain xmlns="http://schemas.openxmlformats.org/spreadsheetml/2006/main">
  <c r="W25" i="9"/>
  <c r="W26" s="1"/>
  <c r="W27" s="1"/>
  <c r="W28" s="1"/>
  <c r="W29" s="1"/>
  <c r="V25"/>
  <c r="V26" s="1"/>
  <c r="V27" s="1"/>
  <c r="V28" s="1"/>
  <c r="V29" s="1"/>
  <c r="X25"/>
  <c r="X24"/>
  <c r="V24"/>
  <c r="W24"/>
  <c r="X26"/>
  <c r="X27" s="1"/>
  <c r="X28" s="1"/>
  <c r="X29" s="1"/>
  <c r="V18"/>
  <c r="V17"/>
  <c r="I7"/>
  <c r="I11" s="1"/>
  <c r="K8"/>
  <c r="H4"/>
  <c r="M14"/>
  <c r="L11"/>
  <c r="J11"/>
  <c r="I3"/>
  <c r="I1"/>
  <c r="I15" s="1"/>
  <c r="I13" s="1"/>
  <c r="W7" s="1"/>
  <c r="X7" s="1"/>
  <c r="Y7" s="1"/>
  <c r="Z7" s="1"/>
  <c r="Z8" s="1"/>
  <c r="N17" s="1"/>
  <c r="I2"/>
  <c r="F58"/>
  <c r="E5"/>
  <c r="E24"/>
  <c r="C56"/>
  <c r="C57" s="1"/>
  <c r="C58" s="1"/>
  <c r="E16"/>
  <c r="E11"/>
  <c r="E4"/>
  <c r="E6"/>
  <c r="E25"/>
  <c r="E17"/>
  <c r="E12"/>
  <c r="E7"/>
  <c r="H18" i="4"/>
  <c r="F31"/>
  <c r="H31" s="1"/>
  <c r="J31" s="1"/>
  <c r="L31" s="1"/>
  <c r="N31" s="1"/>
  <c r="E4"/>
  <c r="G4" s="1"/>
  <c r="I4" s="1"/>
  <c r="K4" s="1"/>
  <c r="M4" s="1"/>
  <c r="O4" s="1"/>
  <c r="Q4" s="1"/>
  <c r="S4" s="1"/>
  <c r="F24" i="5"/>
  <c r="H24" s="1"/>
  <c r="J24" s="1"/>
  <c r="H26"/>
  <c r="J26" s="1"/>
  <c r="L26" s="1"/>
  <c r="X29"/>
  <c r="Z29" s="1"/>
  <c r="AB29" s="1"/>
  <c r="P29"/>
  <c r="R29" s="1"/>
  <c r="T29" s="1"/>
  <c r="AB28"/>
  <c r="AD28" s="1"/>
  <c r="AF28" s="1"/>
  <c r="T28"/>
  <c r="V28" s="1"/>
  <c r="X28" s="1"/>
  <c r="AF4"/>
  <c r="AB4"/>
  <c r="X4"/>
  <c r="T4"/>
  <c r="P4"/>
  <c r="H65"/>
  <c r="J65" s="1"/>
  <c r="L65" s="1"/>
  <c r="F63"/>
  <c r="H63" s="1"/>
  <c r="J63" s="1"/>
  <c r="H47"/>
  <c r="J47" s="1"/>
  <c r="L47" s="1"/>
  <c r="F45"/>
  <c r="H45" s="1"/>
  <c r="J45" s="1"/>
  <c r="CQ4"/>
  <c r="CM4"/>
  <c r="CI4"/>
  <c r="CE4"/>
  <c r="CA4"/>
  <c r="BK4"/>
  <c r="BG4"/>
  <c r="CM28"/>
  <c r="CO28" s="1"/>
  <c r="CQ28" s="1"/>
  <c r="CI29"/>
  <c r="CK29" s="1"/>
  <c r="CM29" s="1"/>
  <c r="CE28"/>
  <c r="CG28" s="1"/>
  <c r="CI28" s="1"/>
  <c r="CA29"/>
  <c r="CC29" s="1"/>
  <c r="CE29" s="1"/>
  <c r="BG29"/>
  <c r="BI29" s="1"/>
  <c r="BK29" s="1"/>
  <c r="AE7" i="1"/>
  <c r="G7"/>
  <c r="K7" s="1"/>
  <c r="O7" s="1"/>
  <c r="S7" s="1"/>
  <c r="AE4"/>
  <c r="O4"/>
  <c r="S4" s="1"/>
  <c r="K4"/>
  <c r="G4"/>
  <c r="K7" i="9" l="1"/>
  <c r="L9" s="1"/>
  <c r="W11" l="1"/>
  <c r="L10"/>
  <c r="M12" s="1"/>
  <c r="M13" s="1"/>
  <c r="N15" s="1"/>
  <c r="D37"/>
  <c r="D36"/>
  <c r="N16" l="1"/>
  <c r="V16" s="1"/>
  <c r="V20" s="1"/>
  <c r="V21" s="1"/>
  <c r="V22" s="1"/>
  <c r="R16"/>
  <c r="R17" s="1"/>
  <c r="S19" s="1"/>
  <c r="S20" s="1"/>
  <c r="S21" s="1"/>
  <c r="G36"/>
  <c r="H36" s="1"/>
  <c r="F59"/>
  <c r="O18" l="1"/>
  <c r="G37"/>
  <c r="H37" s="1"/>
</calcChain>
</file>

<file path=xl/comments1.xml><?xml version="1.0" encoding="utf-8"?>
<comments xmlns="http://schemas.openxmlformats.org/spreadsheetml/2006/main">
  <authors>
    <author>eXPerience</author>
  </authors>
  <commentList>
    <comment ref="E9" authorId="0">
      <text>
        <r>
          <rPr>
            <sz val="8"/>
            <color indexed="81"/>
            <rFont val="Tahoma"/>
            <family val="2"/>
          </rPr>
          <t>Read the value, and keep only the Team# and the Depth.  Everything else is to be cleared.</t>
        </r>
      </text>
    </comment>
    <comment ref="I9" authorId="0">
      <text>
        <r>
          <rPr>
            <sz val="8"/>
            <color indexed="81"/>
            <rFont val="Tahoma"/>
            <family val="2"/>
          </rPr>
          <t>Read the value, and keep only the Team# and the Depth.  Everything else is to be cleared.</t>
        </r>
      </text>
    </comment>
    <comment ref="M9" authorId="0">
      <text>
        <r>
          <rPr>
            <sz val="8"/>
            <color indexed="81"/>
            <rFont val="Tahoma"/>
            <family val="2"/>
          </rPr>
          <t>Read the value, and keep only the Team# and the Depth.  Everything else is to be cleared.</t>
        </r>
      </text>
    </comment>
    <comment ref="Q9" authorId="0">
      <text>
        <r>
          <rPr>
            <sz val="8"/>
            <color indexed="81"/>
            <rFont val="Tahoma"/>
            <family val="2"/>
          </rPr>
          <t>Read the value, and keep only the Team# and the Depth.  Everything else is to be cleared.</t>
        </r>
      </text>
    </comment>
    <comment ref="U9" authorId="0">
      <text>
        <r>
          <rPr>
            <sz val="8"/>
            <color indexed="81"/>
            <rFont val="Tahoma"/>
            <family val="2"/>
          </rPr>
          <t>Read the value, and keep only the Team# and the Depth.  Everything else is to be cleared.</t>
        </r>
      </text>
    </comment>
    <comment ref="AC9" authorId="0">
      <text>
        <r>
          <rPr>
            <sz val="8"/>
            <color indexed="81"/>
            <rFont val="Tahoma"/>
            <family val="2"/>
          </rPr>
          <t>Read the value, and keep only the Team# and the Depth.  Everything else is to be cleared.</t>
        </r>
      </text>
    </comment>
    <comment ref="AG9" authorId="0">
      <text>
        <r>
          <rPr>
            <sz val="8"/>
            <color indexed="81"/>
            <rFont val="Tahoma"/>
            <family val="2"/>
          </rPr>
          <t>Read the value, and keep only the Team# and the Depth.  Everything else is to be cleared.</t>
        </r>
      </text>
    </comment>
    <comment ref="E11" authorId="0">
      <text>
        <r>
          <rPr>
            <sz val="8"/>
            <color indexed="81"/>
            <rFont val="Tahoma"/>
            <family val="2"/>
          </rPr>
          <t>Build a new value, using the Team# and Depth, but leaving everything else zero.</t>
        </r>
      </text>
    </comment>
    <comment ref="I11" authorId="0">
      <text>
        <r>
          <rPr>
            <sz val="8"/>
            <color indexed="81"/>
            <rFont val="Tahoma"/>
            <family val="2"/>
          </rPr>
          <t>Build a new value, using the Team# and Depth, but leaving everything else zero.</t>
        </r>
      </text>
    </comment>
    <comment ref="M11" authorId="0">
      <text>
        <r>
          <rPr>
            <sz val="8"/>
            <color indexed="81"/>
            <rFont val="Tahoma"/>
            <family val="2"/>
          </rPr>
          <t>Build a new value, using the Team# and Depth, but leaving everything else zero.</t>
        </r>
      </text>
    </comment>
    <comment ref="Q11" authorId="0">
      <text>
        <r>
          <rPr>
            <sz val="8"/>
            <color indexed="81"/>
            <rFont val="Tahoma"/>
            <family val="2"/>
          </rPr>
          <t>Build a new value, using the Team# and Depth, but leaving everything else zero.</t>
        </r>
      </text>
    </comment>
    <comment ref="U11" authorId="0">
      <text>
        <r>
          <rPr>
            <sz val="8"/>
            <color indexed="81"/>
            <rFont val="Tahoma"/>
            <family val="2"/>
          </rPr>
          <t>Build a new value, using the Team# and Depth, but leaving everything else zero.</t>
        </r>
      </text>
    </comment>
    <comment ref="AC11" authorId="0">
      <text>
        <r>
          <rPr>
            <sz val="8"/>
            <color indexed="81"/>
            <rFont val="Tahoma"/>
            <family val="2"/>
          </rPr>
          <t>Build a new value, using the Team# and Depth, but leaving everything else zero.</t>
        </r>
      </text>
    </comment>
    <comment ref="AG11" authorId="0">
      <text>
        <r>
          <rPr>
            <sz val="8"/>
            <color indexed="81"/>
            <rFont val="Tahoma"/>
            <family val="2"/>
          </rPr>
          <t>Build a new value, using the Team# and Depth, but leaving everything else zero.</t>
        </r>
      </text>
    </comment>
  </commentList>
</comments>
</file>

<file path=xl/comments2.xml><?xml version="1.0" encoding="utf-8"?>
<comments xmlns="http://schemas.openxmlformats.org/spreadsheetml/2006/main">
  <authors>
    <author>asdf</author>
  </authors>
  <commentList>
    <comment ref="C6" authorId="0">
      <text>
        <r>
          <rPr>
            <b/>
            <sz val="9"/>
            <color indexed="81"/>
            <rFont val="Tahoma"/>
            <family val="2"/>
          </rPr>
          <t xml:space="preserve">Offer Map Coordinates
</t>
        </r>
        <r>
          <rPr>
            <sz val="9"/>
            <color indexed="81"/>
            <rFont val="Tahoma"/>
            <family val="2"/>
          </rPr>
          <t>Receive CellIndex</t>
        </r>
      </text>
    </comment>
    <comment ref="E7" authorId="0">
      <text>
        <r>
          <rPr>
            <b/>
            <sz val="9"/>
            <color indexed="81"/>
            <rFont val="Tahoma"/>
            <family val="2"/>
          </rPr>
          <t xml:space="preserve">Offer CellIndex
</t>
        </r>
        <r>
          <rPr>
            <sz val="9"/>
            <color indexed="81"/>
            <rFont val="Tahoma"/>
            <family val="2"/>
          </rPr>
          <t>Receive ColorIndex</t>
        </r>
      </text>
    </comment>
    <comment ref="G8" authorId="0">
      <text>
        <r>
          <rPr>
            <b/>
            <sz val="9"/>
            <color indexed="81"/>
            <rFont val="Tahoma"/>
            <family val="2"/>
          </rPr>
          <t xml:space="preserve">Offer ColorIndex
</t>
        </r>
      </text>
    </comment>
    <comment ref="I9" authorId="0">
      <text>
        <r>
          <rPr>
            <b/>
            <sz val="9"/>
            <color indexed="81"/>
            <rFont val="Tahoma"/>
            <family val="2"/>
          </rPr>
          <t xml:space="preserve">Offer ColorIndex
</t>
        </r>
      </text>
    </comment>
    <comment ref="C11" authorId="0">
      <text>
        <r>
          <rPr>
            <b/>
            <sz val="9"/>
            <color indexed="81"/>
            <rFont val="Tahoma"/>
            <family val="2"/>
          </rPr>
          <t xml:space="preserve">Offer Screen Coordinates
</t>
        </r>
        <r>
          <rPr>
            <sz val="9"/>
            <color indexed="81"/>
            <rFont val="Tahoma"/>
            <family val="2"/>
          </rPr>
          <t>…after CL2...</t>
        </r>
        <r>
          <rPr>
            <b/>
            <sz val="9"/>
            <color indexed="81"/>
            <rFont val="Tahoma"/>
            <family val="2"/>
          </rPr>
          <t xml:space="preserve">
</t>
        </r>
        <r>
          <rPr>
            <sz val="9"/>
            <color indexed="81"/>
            <rFont val="Tahoma"/>
            <family val="2"/>
          </rPr>
          <t>Receive ColorIndex</t>
        </r>
      </text>
    </comment>
    <comment ref="G13" authorId="0">
      <text>
        <r>
          <rPr>
            <b/>
            <sz val="9"/>
            <color indexed="81"/>
            <rFont val="Tahoma"/>
            <family val="2"/>
          </rPr>
          <t>Offer ColorIndex</t>
        </r>
      </text>
    </comment>
    <comment ref="I14" authorId="0">
      <text>
        <r>
          <rPr>
            <b/>
            <sz val="9"/>
            <color indexed="81"/>
            <rFont val="Tahoma"/>
            <family val="2"/>
          </rPr>
          <t>Offer ColorIndex</t>
        </r>
      </text>
    </comment>
    <comment ref="C16" authorId="0">
      <text>
        <r>
          <rPr>
            <b/>
            <sz val="9"/>
            <color indexed="81"/>
            <rFont val="Tahoma"/>
            <family val="2"/>
          </rPr>
          <t xml:space="preserve">Offer Screen Coordinates
</t>
        </r>
        <r>
          <rPr>
            <sz val="9"/>
            <color indexed="81"/>
            <rFont val="Tahoma"/>
            <family val="2"/>
          </rPr>
          <t>…after CL2…
Receive RGB Color</t>
        </r>
      </text>
    </comment>
    <comment ref="H18" authorId="0">
      <text>
        <r>
          <rPr>
            <sz val="9"/>
            <color indexed="81"/>
            <rFont val="Tahoma"/>
            <family val="2"/>
          </rPr>
          <t>NOTE: I'm not sure why there is a gap between here and where the FPGA sees the values.  The result is only guaranteed to be present at the end of the clock, so I guess it carries over one clock and is picked up by the FPGA on the next clock.</t>
        </r>
      </text>
    </comment>
    <comment ref="K19" authorId="0">
      <text>
        <r>
          <rPr>
            <sz val="9"/>
            <color indexed="81"/>
            <rFont val="Tahoma"/>
            <family val="2"/>
          </rPr>
          <t>After CL4</t>
        </r>
        <r>
          <rPr>
            <b/>
            <sz val="9"/>
            <color indexed="81"/>
            <rFont val="Tahoma"/>
            <family val="2"/>
          </rPr>
          <t xml:space="preserve">
Offer RGB Color</t>
        </r>
      </text>
    </comment>
    <comment ref="M20" authorId="0">
      <text>
        <r>
          <rPr>
            <b/>
            <sz val="9"/>
            <color indexed="81"/>
            <rFont val="Tahoma"/>
            <family val="2"/>
          </rPr>
          <t>Offer RGB Color</t>
        </r>
      </text>
    </comment>
    <comment ref="O21" authorId="0">
      <text>
        <r>
          <rPr>
            <b/>
            <sz val="9"/>
            <color indexed="81"/>
            <rFont val="Tahoma"/>
            <family val="2"/>
          </rPr>
          <t>Offer RGB Color</t>
        </r>
      </text>
    </comment>
    <comment ref="M23" authorId="0">
      <text>
        <r>
          <rPr>
            <b/>
            <sz val="9"/>
            <color indexed="81"/>
            <rFont val="Tahoma"/>
            <family val="2"/>
          </rPr>
          <t>Offer ColorIndex</t>
        </r>
      </text>
    </comment>
    <comment ref="O25" authorId="0">
      <text>
        <r>
          <rPr>
            <b/>
            <sz val="9"/>
            <color indexed="81"/>
            <rFont val="Tahoma"/>
            <family val="2"/>
          </rPr>
          <t>Offer RGB Color</t>
        </r>
      </text>
    </comment>
    <comment ref="O27" authorId="0">
      <text>
        <r>
          <rPr>
            <b/>
            <sz val="9"/>
            <color indexed="81"/>
            <rFont val="Tahoma"/>
            <family val="2"/>
          </rPr>
          <t>Offer RGB Color</t>
        </r>
      </text>
    </comment>
    <comment ref="E29" authorId="0">
      <text>
        <r>
          <rPr>
            <sz val="9"/>
            <color indexed="81"/>
            <rFont val="Tahoma"/>
            <family val="2"/>
          </rPr>
          <t>NOTE: The first rising edge clock for the SDRAM that contains the request to read a byte of memory, because the request is setup at the END of the XLS cell.</t>
        </r>
      </text>
    </comment>
  </commentList>
</comments>
</file>

<file path=xl/comments3.xml><?xml version="1.0" encoding="utf-8"?>
<comments xmlns="http://schemas.openxmlformats.org/spreadsheetml/2006/main">
  <authors>
    <author>eXPerience</author>
  </authors>
  <commentList>
    <comment ref="D18" authorId="0">
      <text>
        <r>
          <rPr>
            <sz val="8"/>
            <color indexed="81"/>
            <rFont val="Tahoma"/>
            <family val="2"/>
          </rPr>
          <t>First cycle visiting sprites: This signal is blocked from happening, because the pipeline is not yet filled.</t>
        </r>
      </text>
    </comment>
    <comment ref="AH18" authorId="0">
      <text>
        <r>
          <rPr>
            <sz val="8"/>
            <color indexed="81"/>
            <rFont val="Tahoma"/>
            <family val="2"/>
          </rPr>
          <t>First cycle visiting sprites: This signal is blocked from happening, because the pipeline is not yet filled.</t>
        </r>
      </text>
    </comment>
    <comment ref="AJ26" authorId="0">
      <text>
        <r>
          <rPr>
            <sz val="8"/>
            <color indexed="81"/>
            <rFont val="Tahoma"/>
            <family val="2"/>
          </rPr>
          <t>…in reality, there are 256 sprites, not just 4.</t>
        </r>
      </text>
    </comment>
    <comment ref="Z31" authorId="0">
      <text>
        <r>
          <rPr>
            <sz val="8"/>
            <color indexed="81"/>
            <rFont val="Tahoma"/>
            <family val="2"/>
          </rPr>
          <t>3 represents the last pixel (i.e. 15 in the real thing)</t>
        </r>
      </text>
    </comment>
    <comment ref="AD31" authorId="0">
      <text>
        <r>
          <rPr>
            <sz val="8"/>
            <color indexed="81"/>
            <rFont val="Tahoma"/>
            <family val="2"/>
          </rPr>
          <t>4 represents one beyond the final count.  i.e. 16 for the real thing.  Although technically, a fetch would occur, it's only real purpose is to allow the previous pixel of the sprite to actually be written to memory.</t>
        </r>
      </text>
    </comment>
    <comment ref="AD33" authorId="0">
      <text>
        <r>
          <rPr>
            <sz val="8"/>
            <color indexed="81"/>
            <rFont val="Tahoma"/>
            <family val="2"/>
          </rPr>
          <t>3 represents the last pixel (i.e. 15 in the real thing)</t>
        </r>
      </text>
    </comment>
    <comment ref="P51" authorId="0">
      <text>
        <r>
          <rPr>
            <sz val="8"/>
            <color indexed="81"/>
            <rFont val="Tahoma"/>
            <family val="2"/>
          </rPr>
          <t>First pixel, cycle 1: the write operation is blocked from happening since the pipeline is not yet filled.</t>
        </r>
      </text>
    </comment>
    <comment ref="P59" authorId="0">
      <text>
        <r>
          <rPr>
            <sz val="8"/>
            <color indexed="81"/>
            <rFont val="Tahoma"/>
            <family val="2"/>
          </rPr>
          <t>First pixel, cycle 1: the write operation is blocked from happening since the pipeline is not yet filled.</t>
        </r>
      </text>
    </comment>
  </commentList>
</comments>
</file>

<file path=xl/comments4.xml><?xml version="1.0" encoding="utf-8"?>
<comments xmlns="http://schemas.openxmlformats.org/spreadsheetml/2006/main">
  <authors>
    <author>asdf</author>
  </authors>
  <commentList>
    <comment ref="E4" authorId="0">
      <text>
        <r>
          <rPr>
            <sz val="9"/>
            <color indexed="81"/>
            <rFont val="Tahoma"/>
            <family val="2"/>
          </rPr>
          <t>When this signal is negated, it indicates that we are done writing pixels to this row of SDRAM.</t>
        </r>
      </text>
    </comment>
    <comment ref="I6" authorId="0">
      <text>
        <r>
          <rPr>
            <sz val="9"/>
            <color indexed="81"/>
            <rFont val="Tahoma"/>
            <family val="2"/>
          </rPr>
          <t>Indicates that the SDRAM chip is ready to accept writes, starting now.</t>
        </r>
      </text>
    </comment>
    <comment ref="K8" authorId="0">
      <text>
        <r>
          <rPr>
            <sz val="9"/>
            <color indexed="81"/>
            <rFont val="Tahoma"/>
            <family val="2"/>
          </rPr>
          <t>Several writes occur, and one cycle where no write was necessary.</t>
        </r>
      </text>
    </comment>
    <comment ref="E10" authorId="0">
      <text>
        <r>
          <rPr>
            <sz val="9"/>
            <color indexed="81"/>
            <rFont val="Tahoma"/>
            <family val="2"/>
          </rPr>
          <t>A row address needs to be presented until the SDRAM is ready.</t>
        </r>
      </text>
    </comment>
    <comment ref="K12" authorId="0">
      <text>
        <r>
          <rPr>
            <sz val="9"/>
            <color indexed="81"/>
            <rFont val="Tahoma"/>
            <family val="2"/>
          </rPr>
          <t>Each pixel-write needs to know exactly which pixel on the row is to be written, as well as what data is to be written.</t>
        </r>
      </text>
    </comment>
  </commentList>
</comments>
</file>

<file path=xl/comments5.xml><?xml version="1.0" encoding="utf-8"?>
<comments xmlns="http://schemas.openxmlformats.org/spreadsheetml/2006/main">
  <authors>
    <author>asdf</author>
  </authors>
  <commentList>
    <comment ref="E4" authorId="0">
      <text>
        <r>
          <rPr>
            <sz val="9"/>
            <color indexed="81"/>
            <rFont val="Tahoma"/>
            <family val="2"/>
          </rPr>
          <t>Indicates that a draw operation must start now.</t>
        </r>
      </text>
    </comment>
    <comment ref="Y17" authorId="0">
      <text>
        <r>
          <rPr>
            <sz val="9"/>
            <color indexed="81"/>
            <rFont val="Tahoma"/>
            <family val="2"/>
          </rPr>
          <t>Yes, this point exists, but it got clipped :-(</t>
        </r>
      </text>
    </comment>
    <comment ref="O18" authorId="0">
      <text>
        <r>
          <rPr>
            <sz val="9"/>
            <color indexed="81"/>
            <rFont val="Tahoma"/>
            <family val="2"/>
          </rPr>
          <t>This signal follows READY_TO_DRAW_IN.</t>
        </r>
      </text>
    </comment>
    <comment ref="O20" authorId="0">
      <text>
        <r>
          <rPr>
            <sz val="9"/>
            <color indexed="81"/>
            <rFont val="Tahoma"/>
            <family val="2"/>
          </rPr>
          <t>This signal is generated from the following:
Not when we want to release the scanline, and not when the point is clipped.</t>
        </r>
      </text>
    </comment>
    <comment ref="G29" authorId="0">
      <text>
        <r>
          <rPr>
            <sz val="9"/>
            <color indexed="81"/>
            <rFont val="Tahoma"/>
            <family val="2"/>
          </rPr>
          <t>While choosing to render lines, ensure that all lines get an initial clock.
COMBINATIONAL
derrived from state, lineIsOnScanlineX, and READY_TO_DRAW_IN.</t>
        </r>
      </text>
    </comment>
    <comment ref="I29" authorId="0">
      <text>
        <r>
          <rPr>
            <sz val="9"/>
            <color indexed="81"/>
            <rFont val="Tahoma"/>
            <family val="2"/>
          </rPr>
          <t>NOTE: No lines are enabled while we wait for the SDRAM scanline to become ready.</t>
        </r>
      </text>
    </comment>
    <comment ref="M29" authorId="0">
      <text>
        <r>
          <rPr>
            <sz val="9"/>
            <color indexed="81"/>
            <rFont val="Tahoma"/>
            <family val="2"/>
          </rPr>
          <t>We should plot a pixel from this line, and clock it as well!
COMBINATIONAL
This is derrived from lineIsOnScanlineX, but it's only TRUE if all lines before it are NOT on the scanline.
Note that the cull state also affects the value.</t>
        </r>
      </text>
    </comment>
    <comment ref="AO33" authorId="0">
      <text>
        <r>
          <rPr>
            <sz val="9"/>
            <color indexed="81"/>
            <rFont val="Tahoma"/>
            <family val="2"/>
          </rPr>
          <t>COMBINATIONAL
All 4 lines are done, so we are done drawing lines!</t>
        </r>
      </text>
    </comment>
    <comment ref="AE38" authorId="0">
      <text>
        <r>
          <rPr>
            <sz val="9"/>
            <color indexed="81"/>
            <rFont val="Tahoma"/>
            <family val="2"/>
          </rPr>
          <t>All 4 enables are 0, so we are done this scanline.
This causes the scanline to increment.</t>
        </r>
      </text>
    </comment>
    <comment ref="I42" authorId="0">
      <text>
        <r>
          <rPr>
            <b/>
            <sz val="9"/>
            <color indexed="81"/>
            <rFont val="Tahoma"/>
            <family val="2"/>
          </rPr>
          <t>COMBINATIONAL</t>
        </r>
        <r>
          <rPr>
            <sz val="9"/>
            <color indexed="81"/>
            <rFont val="Tahoma"/>
            <family val="2"/>
          </rPr>
          <t xml:space="preserve">
Choose the first line that is on the scanline</t>
        </r>
      </text>
    </comment>
    <comment ref="G54" authorId="0">
      <text>
        <r>
          <rPr>
            <sz val="9"/>
            <color indexed="81"/>
            <rFont val="Tahoma"/>
            <family val="2"/>
          </rPr>
          <t>While choosing to render lines, ensure that all lines get an initial clock.
COMBINATIONAL
derrived from state, lineIsOnScanlineX, and READY_TO_DRAW_IN.</t>
        </r>
      </text>
    </comment>
    <comment ref="I54" authorId="0">
      <text>
        <r>
          <rPr>
            <sz val="9"/>
            <color indexed="81"/>
            <rFont val="Tahoma"/>
            <family val="2"/>
          </rPr>
          <t>We should update our min/max pixel from all enabled lines, and clock them as well!
COMBINATIONAL
This is derrived from lineIsOnScanlineX.</t>
        </r>
      </text>
    </comment>
    <comment ref="G62" authorId="0">
      <text>
        <r>
          <rPr>
            <sz val="9"/>
            <color indexed="81"/>
            <rFont val="Tahoma"/>
            <family val="2"/>
          </rPr>
          <t>Note that these are initialized as inverted values (a max value for minX, and a min value for maxX) so that they will collect good values from the lines.</t>
        </r>
      </text>
    </comment>
    <comment ref="AC62" authorId="0">
      <text>
        <r>
          <rPr>
            <sz val="9"/>
            <color indexed="81"/>
            <rFont val="Tahoma"/>
            <family val="2"/>
          </rPr>
          <t>Note that these are coming up with new min and max values, so long as at-least one line is still on the scanline.</t>
        </r>
      </text>
    </comment>
    <comment ref="BC62" authorId="0">
      <text>
        <r>
          <rPr>
            <sz val="9"/>
            <color indexed="81"/>
            <rFont val="Tahoma"/>
            <family val="2"/>
          </rPr>
          <t>Note that these are initialized as inverted values (a max value for minX, and a min value for maxX) so that they will collect good values from the lines.</t>
        </r>
      </text>
    </comment>
    <comment ref="AE64" authorId="0">
      <text>
        <r>
          <rPr>
            <sz val="9"/>
            <color indexed="81"/>
            <rFont val="Tahoma"/>
            <family val="2"/>
          </rPr>
          <t>fillX snapshots newMinX as long as at least one lineIsOnScanlineX is true.  Then, it waits for READY_TO_DRAW_IN, then finally it starts incrementing fillX.</t>
        </r>
      </text>
    </comment>
    <comment ref="AI64" authorId="0">
      <text>
        <r>
          <rPr>
            <sz val="9"/>
            <color indexed="81"/>
            <rFont val="Tahoma"/>
            <family val="2"/>
          </rPr>
          <t>…until READY_TO_DRAW_IN, we keep the same value here.</t>
        </r>
      </text>
    </comment>
    <comment ref="AK64" authorId="0">
      <text>
        <r>
          <rPr>
            <sz val="9"/>
            <color indexed="81"/>
            <rFont val="Tahoma"/>
            <family val="2"/>
          </rPr>
          <t>fillX can increment only if READY_TO_DRAW_IN is true and all lineIsOnScanlineX are false.</t>
        </r>
      </text>
    </comment>
    <comment ref="AY64" authorId="0">
      <text>
        <r>
          <rPr>
            <sz val="9"/>
            <color indexed="81"/>
            <rFont val="Tahoma"/>
            <family val="2"/>
          </rPr>
          <t>fillX == maxX now, so this is the last pixel to write.</t>
        </r>
      </text>
    </comment>
    <comment ref="AY65" authorId="0">
      <text>
        <r>
          <rPr>
            <sz val="9"/>
            <color indexed="81"/>
            <rFont val="Tahoma"/>
            <family val="2"/>
          </rPr>
          <t>COMBINATIONAL
This is identified as READY_TO_DRAW_IN and fillX == maxX.</t>
        </r>
      </text>
    </comment>
    <comment ref="BA66" authorId="0">
      <text>
        <r>
          <rPr>
            <sz val="9"/>
            <color indexed="81"/>
            <rFont val="Tahoma"/>
            <family val="2"/>
          </rPr>
          <t>Causes drawingScanline to increment, and REQUEST_DRAW_TO_SCANLINE_OUT to go low for this cycle.
If all lines are done, then poly is done too!</t>
        </r>
      </text>
    </comment>
    <comment ref="AE68" authorId="0">
      <text>
        <r>
          <rPr>
            <sz val="9"/>
            <color indexed="81"/>
            <rFont val="Tahoma"/>
            <family val="2"/>
          </rPr>
          <t>All 4 lines are no-longer on this scanline, so we have our minX and maxX and can now do a fill on this scanline.</t>
        </r>
      </text>
    </comment>
  </commentList>
</comments>
</file>

<file path=xl/comments6.xml><?xml version="1.0" encoding="utf-8"?>
<comments xmlns="http://schemas.openxmlformats.org/spreadsheetml/2006/main">
  <authors>
    <author>asdf</author>
  </authors>
  <commentList>
    <comment ref="I14" authorId="0">
      <text>
        <r>
          <rPr>
            <b/>
            <sz val="9"/>
            <color indexed="81"/>
            <rFont val="Tahoma"/>
            <family val="2"/>
          </rPr>
          <t>NOTE: This assumes the max normal value is 32767 (as a clamped value stuffed into a u14).</t>
        </r>
      </text>
    </comment>
  </commentList>
</comments>
</file>

<file path=xl/sharedStrings.xml><?xml version="1.0" encoding="utf-8"?>
<sst xmlns="http://schemas.openxmlformats.org/spreadsheetml/2006/main" count="477" uniqueCount="236">
  <si>
    <t>CLK_IN</t>
  </si>
  <si>
    <t>CollisionData BRAM</t>
  </si>
  <si>
    <t>Address</t>
  </si>
  <si>
    <t>enable</t>
  </si>
  <si>
    <t>write</t>
  </si>
  <si>
    <t>Scanbuffer Address</t>
  </si>
  <si>
    <t>…</t>
  </si>
  <si>
    <t>n</t>
  </si>
  <si>
    <t>m</t>
  </si>
  <si>
    <t>Data In</t>
  </si>
  <si>
    <t>Data Out</t>
  </si>
  <si>
    <t>ScanBuffer Address</t>
  </si>
  <si>
    <t>ScanBuffer Read Data</t>
  </si>
  <si>
    <t>Palette Indexed -&gt; RGB Read</t>
  </si>
  <si>
    <t>Collision Bram Address</t>
  </si>
  <si>
    <t>Collision Bram Read Data</t>
  </si>
  <si>
    <t>Collision Bram Write</t>
  </si>
  <si>
    <t>ScanBuffer Write</t>
  </si>
  <si>
    <t>ScanBuffer Data (to write)</t>
  </si>
  <si>
    <t>Collision Bram Data (to write)</t>
  </si>
  <si>
    <t>This shows the progression of each pixel (0 through 3), through the pipeline.</t>
  </si>
  <si>
    <t>A total of 16 pixels (0 through 15) must progress through the pipeline.</t>
  </si>
  <si>
    <t xml:space="preserve">Thus, the pixel-count must go from 0 through 16, inclusive.  </t>
  </si>
  <si>
    <t>On pixel 0, no writes are allowed to occur, as the pipeline is not fully populated yet (red)</t>
  </si>
  <si>
    <t>isRenderingSprites</t>
  </si>
  <si>
    <t>Sprite Regs Bram Address</t>
  </si>
  <si>
    <t>Sprite Regs Bram Read Data</t>
  </si>
  <si>
    <t>(only 4 of 16 pixels are shown)</t>
  </si>
  <si>
    <t>isFinalPixelToRenderInSprite</t>
  </si>
  <si>
    <t>visitingSpriteId</t>
  </si>
  <si>
    <t>renderingSpriteId</t>
  </si>
  <si>
    <t>isRenderingSprite</t>
  </si>
  <si>
    <t>isSpriteRegPipelineFull</t>
  </si>
  <si>
    <t>isVisitingFinalSpriteId</t>
  </si>
  <si>
    <t>isFirstCycleVisitingSprites</t>
  </si>
  <si>
    <t>spriteRenderCycle</t>
  </si>
  <si>
    <t>isVisitingRenderableSprite</t>
  </si>
  <si>
    <t>Sprite Regs Bram Enable</t>
  </si>
  <si>
    <t>SpriteImage BRAM Pixel Address</t>
  </si>
  <si>
    <t>SpriteImage BRAM Read Pixel</t>
  </si>
  <si>
    <t>isReadyToVisitNextSpriteRegister</t>
  </si>
  <si>
    <t>spriteScanBufferReadDataFromCycle1</t>
  </si>
  <si>
    <t>spriteImagePixelIndexFromCycle1</t>
  </si>
  <si>
    <t>spriteRgbPixelDataFromCycle2</t>
  </si>
  <si>
    <t>isSpritePixelPipelineFull</t>
  </si>
  <si>
    <t>Pixel Pipeline (visualization)</t>
  </si>
  <si>
    <t>spriteFetchingImagePixelX</t>
  </si>
  <si>
    <t>spriteRenderingScanlinePixelX</t>
  </si>
  <si>
    <t>R_IN</t>
  </si>
  <si>
    <t>dataState</t>
  </si>
  <si>
    <t>B</t>
  </si>
  <si>
    <t>rData</t>
  </si>
  <si>
    <t>dNextR</t>
  </si>
  <si>
    <t>A</t>
  </si>
  <si>
    <t>C</t>
  </si>
  <si>
    <t>D</t>
  </si>
  <si>
    <t>A3</t>
  </si>
  <si>
    <t>A2</t>
  </si>
  <si>
    <t>A1</t>
  </si>
  <si>
    <t>A0</t>
  </si>
  <si>
    <t>B3</t>
  </si>
  <si>
    <t>B2</t>
  </si>
  <si>
    <t>B1</t>
  </si>
  <si>
    <t>B0</t>
  </si>
  <si>
    <t>C3</t>
  </si>
  <si>
    <t>C2</t>
  </si>
  <si>
    <t>C1</t>
  </si>
  <si>
    <t>C0</t>
  </si>
  <si>
    <t>D3</t>
  </si>
  <si>
    <t>D2</t>
  </si>
  <si>
    <t>D1</t>
  </si>
  <si>
    <t>D0</t>
  </si>
  <si>
    <t>dR</t>
  </si>
  <si>
    <t>dNextCapture</t>
  </si>
  <si>
    <t>dCapture</t>
  </si>
  <si>
    <t>CLK</t>
  </si>
  <si>
    <t>PIXEL (Pipelined)</t>
  </si>
  <si>
    <t>BGn MAP</t>
  </si>
  <si>
    <t>BGn CELL</t>
  </si>
  <si>
    <t>BGn CELL, ColorIndex Delayed 1</t>
  </si>
  <si>
    <t>BGn CELL, ColorIndex Delayed 2</t>
  </si>
  <si>
    <t>SDRAM (256-Color)</t>
  </si>
  <si>
    <t>SDRAM Result (UNLATCHED)</t>
  </si>
  <si>
    <t>SDRAM Result (LATCHED)</t>
  </si>
  <si>
    <t>SDRAM (4096-Color)</t>
  </si>
  <si>
    <t>SDRAM Result (LATCHED, DELAYED)</t>
  </si>
  <si>
    <t>PALETTE (READ)</t>
  </si>
  <si>
    <t>PALETTE RESULT</t>
  </si>
  <si>
    <t>Scanline RGB (WRITE)</t>
  </si>
  <si>
    <t>NOTE: Sprites use a completely unrelated pipeline, which is documented in a different tab.</t>
  </si>
  <si>
    <t>CLK (for reference)</t>
  </si>
  <si>
    <t>SDRAM STATE (for reference)</t>
  </si>
  <si>
    <t>NOTE: I do not know why it takes one more clock thatn I expect, for the result to show up.</t>
  </si>
  <si>
    <t>SDRAM CHIP (for reference)</t>
  </si>
  <si>
    <t>START_IN</t>
  </si>
  <si>
    <t>X0..Y1_IN</t>
  </si>
  <si>
    <t>X,Y_OUT</t>
  </si>
  <si>
    <t>DONE_OUT</t>
  </si>
  <si>
    <t>Vertices</t>
  </si>
  <si>
    <t>Coord</t>
  </si>
  <si>
    <t>top&amp;bottom X&amp;Y</t>
  </si>
  <si>
    <t>dx,dy</t>
  </si>
  <si>
    <t>slopes</t>
  </si>
  <si>
    <t>hereX/Y</t>
  </si>
  <si>
    <t>pixel</t>
  </si>
  <si>
    <t>bs</t>
  </si>
  <si>
    <t>column</t>
  </si>
  <si>
    <t>REQUEST_DRAW_SCANLINE_IN</t>
  </si>
  <si>
    <t>DRAW_PIXEL_IN</t>
  </si>
  <si>
    <t>DRAW_POSY_IN</t>
  </si>
  <si>
    <t>produces a rowAddr</t>
  </si>
  <si>
    <t>DRAW_PIXEL_DATA_IN</t>
  </si>
  <si>
    <t>DRAW_POSX_IN</t>
  </si>
  <si>
    <t>READY_TO_DRAW_OUT</t>
  </si>
  <si>
    <t>DRAW_START_IN</t>
  </si>
  <si>
    <t>state</t>
  </si>
  <si>
    <t>idle</t>
  </si>
  <si>
    <t>cull</t>
  </si>
  <si>
    <t>plottingPoints</t>
  </si>
  <si>
    <t>plottingPointNumber</t>
  </si>
  <si>
    <t>DRAW_POSY_OUT</t>
  </si>
  <si>
    <t>REQUEST_DRAW_SCANLINE_OUT</t>
  </si>
  <si>
    <t>READY_TO_DRAW_IN</t>
  </si>
  <si>
    <t>DRAW_POSX_OUT</t>
  </si>
  <si>
    <t>DRAW_PIXEL_DATA_OUT</t>
  </si>
  <si>
    <t>DRAW_PIXEL_OUT</t>
  </si>
  <si>
    <t>CULLED OBJECT</t>
  </si>
  <si>
    <t>REGS_IN</t>
  </si>
  <si>
    <t>Local Copy of REGS_IN</t>
  </si>
  <si>
    <t>values</t>
  </si>
  <si>
    <t>copyOfValues</t>
  </si>
  <si>
    <t>PLOTTING LINES</t>
  </si>
  <si>
    <t>plottingLines</t>
  </si>
  <si>
    <t>drawY0</t>
  </si>
  <si>
    <t>drawX0</t>
  </si>
  <si>
    <t>drawX1</t>
  </si>
  <si>
    <t>drawY1</t>
  </si>
  <si>
    <t>pointIsClipped</t>
  </si>
  <si>
    <t>nextPointExists</t>
  </si>
  <si>
    <t>PLOTTING POINTS (example shows 3 points, the last is clipped)</t>
  </si>
  <si>
    <t>color</t>
  </si>
  <si>
    <t>lineAX</t>
  </si>
  <si>
    <t>lineBX</t>
  </si>
  <si>
    <t>plottingLineNumber</t>
  </si>
  <si>
    <t>linePointIsClipped</t>
  </si>
  <si>
    <t>enableLineA</t>
  </si>
  <si>
    <t>enableLineB</t>
  </si>
  <si>
    <t>enableLineC</t>
  </si>
  <si>
    <t>enableLineD</t>
  </si>
  <si>
    <t>lineIsOnScanlineA</t>
  </si>
  <si>
    <t>lineIsOnScanlineB</t>
  </si>
  <si>
    <t>lineIsOnScanlineC</t>
  </si>
  <si>
    <t>lineIsOnScanlineD</t>
  </si>
  <si>
    <t>X</t>
  </si>
  <si>
    <t>doneLineA</t>
  </si>
  <si>
    <t>doneLineB</t>
  </si>
  <si>
    <t>doneLineC</t>
  </si>
  <si>
    <t>doneLineD</t>
  </si>
  <si>
    <t>lineDX</t>
  </si>
  <si>
    <t>drawingScanline</t>
  </si>
  <si>
    <t>releaseScanline</t>
  </si>
  <si>
    <t>drawY2</t>
  </si>
  <si>
    <t>startLines</t>
  </si>
  <si>
    <t>PLOTTING FILLED POLYGONS</t>
  </si>
  <si>
    <t>plottingFilledPolys</t>
  </si>
  <si>
    <t>minX</t>
  </si>
  <si>
    <t>maxX</t>
  </si>
  <si>
    <t>clipX1</t>
  </si>
  <si>
    <t>clipX0</t>
  </si>
  <si>
    <t>newMinX</t>
  </si>
  <si>
    <t>newMaxX</t>
  </si>
  <si>
    <t>fillX</t>
  </si>
  <si>
    <t>isScanlineFilled</t>
  </si>
  <si>
    <t>+1</t>
  </si>
  <si>
    <t>(same)</t>
  </si>
  <si>
    <t>isFillingLastPixel</t>
  </si>
  <si>
    <t>Ambient Light</t>
  </si>
  <si>
    <t>Light 1</t>
  </si>
  <si>
    <t>Light 2</t>
  </si>
  <si>
    <t>Light 0</t>
  </si>
  <si>
    <t>Color</t>
  </si>
  <si>
    <t>Y</t>
  </si>
  <si>
    <t>Z</t>
  </si>
  <si>
    <t>Ambient</t>
  </si>
  <si>
    <t>Surface
Normal</t>
  </si>
  <si>
    <t>Material Diffuse</t>
  </si>
  <si>
    <t>Material Control</t>
  </si>
  <si>
    <t>Color 0</t>
  </si>
  <si>
    <t>Enable Ambient</t>
  </si>
  <si>
    <t>Enable Light 0</t>
  </si>
  <si>
    <t>Enable Light 1</t>
  </si>
  <si>
    <t>Enable Light 2</t>
  </si>
  <si>
    <t>Color 1</t>
  </si>
  <si>
    <t>Power</t>
  </si>
  <si>
    <t>Use Color 0 Lighting</t>
  </si>
  <si>
    <t>S1</t>
  </si>
  <si>
    <t>S2</t>
  </si>
  <si>
    <t>S3</t>
  </si>
  <si>
    <t>S4</t>
  </si>
  <si>
    <t>Result</t>
  </si>
  <si>
    <t>Actual</t>
  </si>
  <si>
    <t>Color as u7</t>
  </si>
  <si>
    <t>bits</t>
  </si>
  <si>
    <t>divisor</t>
  </si>
  <si>
    <t>u14</t>
  </si>
  <si>
    <t>127*127</t>
  </si>
  <si>
    <t>Normal</t>
  </si>
  <si>
    <t>u4</t>
  </si>
  <si>
    <t>Light Color</t>
  </si>
  <si>
    <t>Light Power</t>
  </si>
  <si>
    <t>Mat Color</t>
  </si>
  <si>
    <t>u27</t>
  </si>
  <si>
    <t>Dividend</t>
  </si>
  <si>
    <t>Divisor</t>
  </si>
  <si>
    <t>/4</t>
  </si>
  <si>
    <t>/2</t>
  </si>
  <si>
    <t>-128*-128</t>
  </si>
  <si>
    <t>-128*127</t>
  </si>
  <si>
    <t>u18</t>
  </si>
  <si>
    <t>/8 make a u18</t>
  </si>
  <si>
    <t>u7</t>
  </si>
  <si>
    <t>(Expected Result)</t>
  </si>
  <si>
    <t>u17</t>
  </si>
  <si>
    <t>u21</t>
  </si>
  <si>
    <t>DIVIDE</t>
  </si>
  <si>
    <t>MULTIPLY</t>
  </si>
  <si>
    <t>u20</t>
  </si>
  <si>
    <t>u5</t>
  </si>
  <si>
    <t>NOTE: A correct normal is of length 127.</t>
  </si>
  <si>
    <t>s17</t>
  </si>
  <si>
    <t>NOTE: Repeat this section a second time</t>
  </si>
  <si>
    <t>in order to compute the COLOR1 value as well.</t>
  </si>
  <si>
    <t>typical max</t>
  </si>
  <si>
    <t>absolute max</t>
  </si>
  <si>
    <t>s13</t>
  </si>
  <si>
    <t>u31</t>
  </si>
</sst>
</file>

<file path=xl/styles.xml><?xml version="1.0" encoding="utf-8"?>
<styleSheet xmlns="http://schemas.openxmlformats.org/spreadsheetml/2006/main">
  <fonts count="11">
    <font>
      <sz val="11"/>
      <color theme="1"/>
      <name val="Calibri"/>
      <family val="2"/>
      <scheme val="minor"/>
    </font>
    <font>
      <b/>
      <sz val="11"/>
      <color theme="1"/>
      <name val="Calibri"/>
      <family val="2"/>
      <scheme val="minor"/>
    </font>
    <font>
      <i/>
      <sz val="11"/>
      <color theme="1"/>
      <name val="Calibri"/>
      <family val="2"/>
      <scheme val="minor"/>
    </font>
    <font>
      <sz val="8"/>
      <color indexed="81"/>
      <name val="Tahoma"/>
      <family val="2"/>
    </font>
    <font>
      <i/>
      <sz val="11"/>
      <color theme="0" tint="-0.14999847407452621"/>
      <name val="Calibri"/>
      <family val="2"/>
      <scheme val="minor"/>
    </font>
    <font>
      <sz val="11"/>
      <color theme="0" tint="-0.14999847407452621"/>
      <name val="Calibri"/>
      <family val="2"/>
      <scheme val="minor"/>
    </font>
    <font>
      <sz val="9"/>
      <color theme="1"/>
      <name val="Calibri"/>
      <family val="2"/>
      <scheme val="minor"/>
    </font>
    <font>
      <sz val="9"/>
      <color indexed="81"/>
      <name val="Tahoma"/>
      <family val="2"/>
    </font>
    <font>
      <b/>
      <sz val="9"/>
      <color indexed="81"/>
      <name val="Tahoma"/>
      <family val="2"/>
    </font>
    <font>
      <sz val="8"/>
      <color theme="1"/>
      <name val="Calibri"/>
      <family val="2"/>
      <scheme val="minor"/>
    </font>
    <font>
      <b/>
      <i/>
      <sz val="11"/>
      <color theme="1"/>
      <name val="Calibri"/>
      <family val="2"/>
      <scheme val="minor"/>
    </font>
  </fonts>
  <fills count="20">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rgb="FFFF0000"/>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3" tint="0.39997558519241921"/>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52">
    <xf numFmtId="0" fontId="0" fillId="0" borderId="0" xfId="0"/>
    <xf numFmtId="0" fontId="0" fillId="0" borderId="1" xfId="0" applyBorder="1"/>
    <xf numFmtId="0" fontId="0" fillId="0" borderId="4" xfId="0" applyBorder="1"/>
    <xf numFmtId="0" fontId="0" fillId="0" borderId="0" xfId="0" applyAlignment="1">
      <alignment horizontal="center"/>
    </xf>
    <xf numFmtId="0" fontId="0" fillId="0" borderId="0" xfId="0" applyAlignment="1"/>
    <xf numFmtId="0" fontId="0" fillId="0" borderId="0" xfId="0" applyBorder="1" applyAlignment="1">
      <alignment horizontal="center"/>
    </xf>
    <xf numFmtId="0" fontId="0" fillId="0" borderId="9" xfId="0" applyBorder="1"/>
    <xf numFmtId="0" fontId="0" fillId="0" borderId="12" xfId="0" applyBorder="1"/>
    <xf numFmtId="0" fontId="0" fillId="3" borderId="3" xfId="0" applyFill="1" applyBorder="1"/>
    <xf numFmtId="0" fontId="0" fillId="3" borderId="2" xfId="0" applyFill="1" applyBorder="1"/>
    <xf numFmtId="0" fontId="0" fillId="3" borderId="11" xfId="0" applyFill="1" applyBorder="1"/>
    <xf numFmtId="0" fontId="2" fillId="7" borderId="0" xfId="0" applyFont="1" applyFill="1"/>
    <xf numFmtId="0" fontId="0" fillId="4" borderId="0" xfId="0" applyFill="1"/>
    <xf numFmtId="0" fontId="0" fillId="8" borderId="0" xfId="0" applyFill="1"/>
    <xf numFmtId="0" fontId="0" fillId="0" borderId="0" xfId="0" applyFill="1"/>
    <xf numFmtId="0" fontId="0" fillId="6" borderId="3" xfId="0" applyFill="1" applyBorder="1"/>
    <xf numFmtId="0" fontId="0" fillId="6" borderId="11" xfId="0" applyFill="1" applyBorder="1"/>
    <xf numFmtId="0" fontId="0" fillId="6" borderId="2" xfId="0" applyFill="1" applyBorder="1"/>
    <xf numFmtId="0" fontId="0" fillId="0" borderId="0" xfId="0" applyBorder="1"/>
    <xf numFmtId="0" fontId="0" fillId="0" borderId="0" xfId="0" applyFill="1" applyBorder="1"/>
    <xf numFmtId="0" fontId="0" fillId="0" borderId="6" xfId="0" applyFill="1" applyBorder="1"/>
    <xf numFmtId="0" fontId="0" fillId="12" borderId="0" xfId="0" applyFill="1"/>
    <xf numFmtId="0" fontId="0" fillId="12" borderId="1" xfId="0" applyFill="1" applyBorder="1"/>
    <xf numFmtId="0" fontId="1" fillId="0" borderId="0" xfId="0" applyFont="1"/>
    <xf numFmtId="0" fontId="0" fillId="13" borderId="1" xfId="0" applyFill="1" applyBorder="1"/>
    <xf numFmtId="0" fontId="0" fillId="0" borderId="0" xfId="0" applyFont="1"/>
    <xf numFmtId="0" fontId="0" fillId="0" borderId="1" xfId="0" applyFont="1" applyBorder="1"/>
    <xf numFmtId="0" fontId="0" fillId="0" borderId="9" xfId="0" applyFont="1" applyBorder="1"/>
    <xf numFmtId="0" fontId="0" fillId="6" borderId="3" xfId="0" applyFont="1" applyFill="1" applyBorder="1"/>
    <xf numFmtId="0" fontId="0" fillId="6" borderId="2" xfId="0" applyFont="1" applyFill="1" applyBorder="1"/>
    <xf numFmtId="0" fontId="0" fillId="0" borderId="12" xfId="0" applyFont="1" applyBorder="1"/>
    <xf numFmtId="0" fontId="0" fillId="0" borderId="0" xfId="0" applyFont="1" applyBorder="1"/>
    <xf numFmtId="0" fontId="0" fillId="2" borderId="0" xfId="0" applyFill="1"/>
    <xf numFmtId="0" fontId="0" fillId="11" borderId="0" xfId="0" applyFill="1"/>
    <xf numFmtId="0" fontId="0" fillId="14" borderId="0" xfId="0" applyFill="1"/>
    <xf numFmtId="0" fontId="4" fillId="0" borderId="0" xfId="0" applyFont="1"/>
    <xf numFmtId="0" fontId="0" fillId="0" borderId="0" xfId="0" applyAlignment="1">
      <alignment horizontal="center" vertical="center"/>
    </xf>
    <xf numFmtId="0" fontId="6" fillId="0" borderId="7" xfId="0" applyFont="1" applyBorder="1" applyAlignment="1">
      <alignment horizontal="center" vertical="center"/>
    </xf>
    <xf numFmtId="0" fontId="6" fillId="0" borderId="13" xfId="0" applyFont="1" applyBorder="1" applyAlignment="1">
      <alignment horizontal="center" vertical="center"/>
    </xf>
    <xf numFmtId="0" fontId="6" fillId="0" borderId="8" xfId="0" applyFont="1" applyBorder="1" applyAlignment="1">
      <alignment horizontal="center" vertical="center"/>
    </xf>
    <xf numFmtId="0" fontId="0" fillId="0" borderId="14" xfId="0" applyBorder="1"/>
    <xf numFmtId="0" fontId="0" fillId="0" borderId="0" xfId="0" applyFill="1" applyBorder="1" applyAlignment="1">
      <alignment horizontal="center"/>
    </xf>
    <xf numFmtId="0" fontId="0" fillId="6" borderId="4" xfId="0" applyFill="1" applyBorder="1"/>
    <xf numFmtId="0" fontId="0" fillId="0" borderId="2" xfId="0" applyBorder="1" applyAlignment="1"/>
    <xf numFmtId="0" fontId="0" fillId="0" borderId="0" xfId="0" applyBorder="1" applyAlignment="1"/>
    <xf numFmtId="0" fontId="0" fillId="0" borderId="1" xfId="0" applyBorder="1" applyAlignment="1"/>
    <xf numFmtId="0" fontId="0" fillId="0" borderId="5" xfId="0" applyBorder="1" applyAlignment="1">
      <alignment horizontal="center"/>
    </xf>
    <xf numFmtId="0" fontId="0" fillId="0" borderId="0" xfId="0" applyAlignment="1">
      <alignment horizontal="center"/>
    </xf>
    <xf numFmtId="0" fontId="0" fillId="0" borderId="6" xfId="0" applyBorder="1" applyAlignment="1">
      <alignment horizontal="center"/>
    </xf>
    <xf numFmtId="0" fontId="0" fillId="5" borderId="5" xfId="0" applyFill="1" applyBorder="1" applyAlignment="1">
      <alignment horizontal="center"/>
    </xf>
    <xf numFmtId="0" fontId="0" fillId="10" borderId="5" xfId="0" applyFill="1" applyBorder="1" applyAlignment="1">
      <alignment horizontal="center"/>
    </xf>
    <xf numFmtId="0" fontId="0" fillId="16" borderId="5" xfId="0" applyFill="1" applyBorder="1" applyAlignment="1">
      <alignment horizontal="center"/>
    </xf>
    <xf numFmtId="0" fontId="0" fillId="0" borderId="5" xfId="0" applyFill="1" applyBorder="1" applyAlignment="1">
      <alignment horizontal="center"/>
    </xf>
    <xf numFmtId="0" fontId="0" fillId="9" borderId="5" xfId="0" applyFill="1" applyBorder="1" applyAlignment="1">
      <alignment horizontal="center"/>
    </xf>
    <xf numFmtId="0" fontId="0" fillId="8" borderId="5" xfId="0" applyFill="1" applyBorder="1" applyAlignment="1">
      <alignment horizontal="center"/>
    </xf>
    <xf numFmtId="0" fontId="1" fillId="0" borderId="0" xfId="0" applyFont="1" applyAlignment="1">
      <alignment horizontal="left" vertical="center"/>
    </xf>
    <xf numFmtId="0" fontId="0" fillId="11" borderId="5" xfId="0" applyFill="1" applyBorder="1" applyAlignment="1">
      <alignment horizontal="center"/>
    </xf>
    <xf numFmtId="0" fontId="0" fillId="11" borderId="7" xfId="0" applyFill="1" applyBorder="1" applyAlignment="1">
      <alignment horizontal="center"/>
    </xf>
    <xf numFmtId="0" fontId="0" fillId="11" borderId="13" xfId="0" applyFill="1" applyBorder="1" applyAlignment="1">
      <alignment horizontal="center"/>
    </xf>
    <xf numFmtId="0" fontId="0" fillId="11" borderId="8" xfId="0" applyFill="1" applyBorder="1" applyAlignment="1">
      <alignment horizontal="center"/>
    </xf>
    <xf numFmtId="0" fontId="0" fillId="9" borderId="7" xfId="0" applyFill="1" applyBorder="1" applyAlignment="1">
      <alignment horizontal="center"/>
    </xf>
    <xf numFmtId="0" fontId="0" fillId="9" borderId="13" xfId="0" applyFill="1" applyBorder="1" applyAlignment="1">
      <alignment horizontal="center"/>
    </xf>
    <xf numFmtId="0" fontId="0" fillId="9" borderId="8" xfId="0" applyFill="1" applyBorder="1" applyAlignment="1">
      <alignment horizontal="center"/>
    </xf>
    <xf numFmtId="0" fontId="1" fillId="5" borderId="5" xfId="0" applyFont="1" applyFill="1" applyBorder="1" applyAlignment="1">
      <alignment horizontal="center"/>
    </xf>
    <xf numFmtId="0" fontId="1" fillId="10" borderId="5" xfId="0" applyFont="1" applyFill="1" applyBorder="1" applyAlignment="1">
      <alignment horizontal="center"/>
    </xf>
    <xf numFmtId="0" fontId="1" fillId="9" borderId="5" xfId="0" applyFont="1" applyFill="1" applyBorder="1" applyAlignment="1">
      <alignment horizontal="center"/>
    </xf>
    <xf numFmtId="0" fontId="1" fillId="11" borderId="5" xfId="0" applyFont="1" applyFill="1" applyBorder="1" applyAlignment="1">
      <alignment horizontal="center"/>
    </xf>
    <xf numFmtId="0" fontId="0" fillId="10" borderId="7" xfId="0" applyFill="1" applyBorder="1" applyAlignment="1">
      <alignment horizontal="center"/>
    </xf>
    <xf numFmtId="0" fontId="0" fillId="10" borderId="8"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0" fillId="0" borderId="7" xfId="0" applyBorder="1" applyAlignment="1">
      <alignment horizontal="center"/>
    </xf>
    <xf numFmtId="0" fontId="0" fillId="0" borderId="13" xfId="0" applyBorder="1" applyAlignment="1">
      <alignment horizontal="center"/>
    </xf>
    <xf numFmtId="0" fontId="0" fillId="0" borderId="8" xfId="0" applyBorder="1" applyAlignment="1">
      <alignment horizontal="center"/>
    </xf>
    <xf numFmtId="0" fontId="0" fillId="5" borderId="13" xfId="0" applyFill="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5" fillId="0" borderId="0" xfId="0" applyFont="1" applyAlignment="1">
      <alignment horizontal="center"/>
    </xf>
    <xf numFmtId="0" fontId="5" fillId="0" borderId="10" xfId="0" applyFont="1" applyBorder="1" applyAlignment="1">
      <alignment horizontal="center"/>
    </xf>
    <xf numFmtId="0" fontId="0" fillId="10" borderId="13" xfId="0" applyFill="1" applyBorder="1" applyAlignment="1">
      <alignment horizontal="center"/>
    </xf>
    <xf numFmtId="0" fontId="0" fillId="0" borderId="7" xfId="0" applyFill="1" applyBorder="1" applyAlignment="1">
      <alignment horizontal="center"/>
    </xf>
    <xf numFmtId="0" fontId="0" fillId="0" borderId="13" xfId="0" applyFill="1" applyBorder="1" applyAlignment="1">
      <alignment horizontal="center"/>
    </xf>
    <xf numFmtId="0" fontId="0" fillId="0" borderId="8" xfId="0" applyFill="1" applyBorder="1" applyAlignment="1">
      <alignment horizontal="center"/>
    </xf>
    <xf numFmtId="0" fontId="5" fillId="0" borderId="0" xfId="0" applyFont="1" applyBorder="1" applyAlignment="1">
      <alignment horizontal="center"/>
    </xf>
    <xf numFmtId="0" fontId="0" fillId="17" borderId="3" xfId="0" applyFill="1" applyBorder="1" applyAlignment="1">
      <alignment horizontal="center"/>
    </xf>
    <xf numFmtId="0" fontId="0" fillId="17" borderId="11" xfId="0" applyFill="1" applyBorder="1" applyAlignment="1">
      <alignment horizontal="center"/>
    </xf>
    <xf numFmtId="0" fontId="9" fillId="16" borderId="7" xfId="0" applyFont="1" applyFill="1" applyBorder="1" applyAlignment="1">
      <alignment horizontal="center"/>
    </xf>
    <xf numFmtId="0" fontId="9" fillId="16" borderId="8" xfId="0" applyFont="1" applyFill="1" applyBorder="1" applyAlignment="1">
      <alignment horizontal="center"/>
    </xf>
    <xf numFmtId="0" fontId="0" fillId="15" borderId="7" xfId="0" applyFill="1" applyBorder="1" applyAlignment="1">
      <alignment horizontal="center" wrapText="1"/>
    </xf>
    <xf numFmtId="0" fontId="0" fillId="15" borderId="8" xfId="0" applyFont="1" applyFill="1" applyBorder="1" applyAlignment="1">
      <alignment horizontal="center"/>
    </xf>
    <xf numFmtId="0" fontId="0" fillId="17" borderId="2" xfId="0" applyFill="1" applyBorder="1" applyAlignment="1">
      <alignment horizontal="center"/>
    </xf>
    <xf numFmtId="0" fontId="9" fillId="17" borderId="5" xfId="0" applyFont="1" applyFill="1" applyBorder="1" applyAlignment="1">
      <alignment horizontal="center"/>
    </xf>
    <xf numFmtId="0" fontId="0" fillId="0" borderId="11" xfId="0" applyBorder="1"/>
    <xf numFmtId="0" fontId="0" fillId="17" borderId="5" xfId="0" applyFill="1" applyBorder="1" applyAlignment="1">
      <alignment horizontal="center"/>
    </xf>
    <xf numFmtId="0" fontId="0" fillId="0" borderId="0" xfId="0" applyAlignment="1">
      <alignment horizontal="left" vertical="center"/>
    </xf>
    <xf numFmtId="0" fontId="9" fillId="0" borderId="5" xfId="0" applyFont="1" applyBorder="1" applyAlignment="1">
      <alignment horizontal="center"/>
    </xf>
    <xf numFmtId="0" fontId="1" fillId="10" borderId="0" xfId="0" applyFont="1" applyFill="1" applyAlignment="1">
      <alignment horizontal="center"/>
    </xf>
    <xf numFmtId="0" fontId="0" fillId="3" borderId="5" xfId="0" applyFill="1" applyBorder="1" applyAlignment="1">
      <alignment horizontal="center"/>
    </xf>
    <xf numFmtId="0" fontId="6" fillId="0" borderId="14" xfId="0" applyFont="1" applyBorder="1" applyAlignment="1">
      <alignment horizontal="center"/>
    </xf>
    <xf numFmtId="0" fontId="0" fillId="3" borderId="7" xfId="0" applyFill="1" applyBorder="1" applyAlignment="1">
      <alignment horizontal="center"/>
    </xf>
    <xf numFmtId="0" fontId="0" fillId="3" borderId="8" xfId="0" applyFill="1" applyBorder="1" applyAlignment="1">
      <alignment horizontal="center"/>
    </xf>
    <xf numFmtId="0" fontId="6" fillId="0" borderId="5" xfId="0" applyFont="1" applyBorder="1" applyAlignment="1">
      <alignment horizontal="center"/>
    </xf>
    <xf numFmtId="0" fontId="0" fillId="12" borderId="7" xfId="0" applyFill="1" applyBorder="1" applyAlignment="1">
      <alignment horizontal="center"/>
    </xf>
    <xf numFmtId="0" fontId="0" fillId="12" borderId="13" xfId="0" applyFill="1" applyBorder="1" applyAlignment="1">
      <alignment horizontal="center"/>
    </xf>
    <xf numFmtId="0" fontId="0" fillId="0" borderId="14" xfId="0" applyBorder="1" applyAlignment="1">
      <alignment horizontal="center"/>
    </xf>
    <xf numFmtId="0" fontId="0" fillId="0" borderId="4" xfId="0" applyBorder="1" applyAlignment="1">
      <alignment horizontal="center"/>
    </xf>
    <xf numFmtId="0" fontId="0" fillId="12" borderId="0" xfId="0" applyFill="1" applyBorder="1" applyAlignment="1">
      <alignment horizontal="center"/>
    </xf>
    <xf numFmtId="0" fontId="0" fillId="12" borderId="10" xfId="0" applyFill="1" applyBorder="1" applyAlignment="1">
      <alignment horizontal="center"/>
    </xf>
    <xf numFmtId="0" fontId="0" fillId="3" borderId="14" xfId="0" applyFill="1"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0" fontId="9" fillId="0" borderId="5" xfId="0" quotePrefix="1" applyFont="1" applyBorder="1" applyAlignment="1">
      <alignment horizontal="center"/>
    </xf>
    <xf numFmtId="0" fontId="0" fillId="3" borderId="4" xfId="0" applyFill="1" applyBorder="1" applyAlignment="1">
      <alignment horizontal="center"/>
    </xf>
    <xf numFmtId="0" fontId="0" fillId="0" borderId="1" xfId="0" applyBorder="1" applyAlignment="1">
      <alignment horizontal="center"/>
    </xf>
    <xf numFmtId="0" fontId="0" fillId="0" borderId="5" xfId="0" applyBorder="1" applyAlignment="1">
      <alignment horizontal="center" vertical="center"/>
    </xf>
    <xf numFmtId="0" fontId="0" fillId="0" borderId="5" xfId="0" applyBorder="1"/>
    <xf numFmtId="0" fontId="0" fillId="0" borderId="5" xfId="0" applyBorder="1" applyAlignment="1">
      <alignment horizontal="center" vertical="center" wrapText="1"/>
    </xf>
    <xf numFmtId="0" fontId="0" fillId="0" borderId="5" xfId="0" applyBorder="1" applyAlignment="1">
      <alignment horizontal="center" vertical="center"/>
    </xf>
    <xf numFmtId="0" fontId="0" fillId="0" borderId="4"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vertical="center"/>
    </xf>
    <xf numFmtId="0" fontId="2" fillId="0" borderId="0" xfId="0" applyFont="1"/>
    <xf numFmtId="0" fontId="0" fillId="0" borderId="0" xfId="0" applyAlignment="1">
      <alignment horizontal="right"/>
    </xf>
    <xf numFmtId="0" fontId="1" fillId="0" borderId="0" xfId="0" applyFont="1" applyAlignment="1">
      <alignment horizontal="right"/>
    </xf>
    <xf numFmtId="0" fontId="2" fillId="0" borderId="0" xfId="0" applyFont="1" applyAlignment="1">
      <alignment horizontal="right"/>
    </xf>
    <xf numFmtId="0" fontId="0" fillId="0" borderId="5" xfId="0" applyFill="1" applyBorder="1"/>
    <xf numFmtId="0" fontId="1" fillId="0" borderId="5" xfId="0" applyFont="1" applyBorder="1"/>
    <xf numFmtId="0" fontId="0" fillId="0" borderId="14" xfId="0" applyFont="1" applyBorder="1"/>
    <xf numFmtId="0" fontId="0" fillId="0" borderId="5" xfId="0" applyFont="1" applyBorder="1"/>
    <xf numFmtId="0" fontId="1" fillId="0" borderId="5" xfId="0" applyFont="1" applyFill="1" applyBorder="1" applyAlignment="1">
      <alignment horizontal="right"/>
    </xf>
    <xf numFmtId="0" fontId="0" fillId="0" borderId="5" xfId="0" applyBorder="1" applyAlignment="1">
      <alignment horizontal="right"/>
    </xf>
    <xf numFmtId="0" fontId="0" fillId="0" borderId="4" xfId="0" applyBorder="1" applyAlignment="1">
      <alignment horizontal="right"/>
    </xf>
    <xf numFmtId="0" fontId="0" fillId="0" borderId="0" xfId="0" quotePrefix="1"/>
    <xf numFmtId="0" fontId="1" fillId="4" borderId="5" xfId="0" applyFont="1" applyFill="1" applyBorder="1"/>
    <xf numFmtId="0" fontId="1" fillId="10" borderId="5" xfId="0" applyFont="1" applyFill="1" applyBorder="1"/>
    <xf numFmtId="0" fontId="1" fillId="18" borderId="5" xfId="0" applyFont="1" applyFill="1" applyBorder="1"/>
    <xf numFmtId="0" fontId="0" fillId="2" borderId="5" xfId="0" applyFont="1" applyFill="1" applyBorder="1"/>
    <xf numFmtId="0" fontId="0" fillId="2" borderId="5" xfId="0" applyFill="1" applyBorder="1"/>
    <xf numFmtId="0" fontId="10" fillId="4" borderId="5" xfId="0" applyFont="1" applyFill="1" applyBorder="1"/>
    <xf numFmtId="0" fontId="2" fillId="17" borderId="5" xfId="0" applyFont="1" applyFill="1" applyBorder="1"/>
    <xf numFmtId="0" fontId="0" fillId="17" borderId="0" xfId="0" applyFill="1"/>
    <xf numFmtId="0" fontId="0" fillId="2" borderId="0" xfId="0" applyFill="1" applyAlignment="1">
      <alignment horizontal="right"/>
    </xf>
    <xf numFmtId="0" fontId="0" fillId="17" borderId="0" xfId="0" applyFill="1" applyAlignment="1">
      <alignment horizontal="right"/>
    </xf>
    <xf numFmtId="0" fontId="0" fillId="10" borderId="0" xfId="0" applyFill="1"/>
    <xf numFmtId="0" fontId="0" fillId="17" borderId="5" xfId="0" applyFill="1" applyBorder="1"/>
    <xf numFmtId="0" fontId="0" fillId="19" borderId="0" xfId="0" applyFill="1"/>
    <xf numFmtId="0" fontId="1" fillId="18" borderId="0" xfId="0" applyFont="1" applyFill="1" applyAlignment="1">
      <alignment horizontal="right"/>
    </xf>
    <xf numFmtId="0" fontId="1" fillId="4" borderId="0" xfId="0" applyFont="1" applyFill="1" applyAlignment="1">
      <alignment horizontal="right"/>
    </xf>
    <xf numFmtId="0" fontId="1" fillId="4" borderId="0" xfId="0" applyFont="1" applyFill="1"/>
    <xf numFmtId="0" fontId="1" fillId="18" borderId="0" xfId="0" applyFont="1" applyFill="1"/>
    <xf numFmtId="0" fontId="1" fillId="10" borderId="0" xfId="0" applyFont="1" applyFill="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2:BE15"/>
  <sheetViews>
    <sheetView workbookViewId="0">
      <selection activeCell="A2" sqref="A2:XFD2"/>
    </sheetView>
  </sheetViews>
  <sheetFormatPr defaultRowHeight="15"/>
  <cols>
    <col min="1" max="1" width="20.7109375" bestFit="1" customWidth="1"/>
    <col min="2" max="66" width="3.140625" customWidth="1"/>
  </cols>
  <sheetData>
    <row r="2" spans="1:57">
      <c r="A2" t="s">
        <v>0</v>
      </c>
      <c r="B2" s="1"/>
      <c r="C2" s="2"/>
      <c r="D2" s="1"/>
      <c r="E2" s="2"/>
      <c r="F2" s="1"/>
      <c r="G2" s="2"/>
      <c r="H2" s="1"/>
      <c r="I2" s="2"/>
      <c r="J2" s="1"/>
      <c r="K2" s="2"/>
      <c r="L2" s="1"/>
      <c r="M2" s="2"/>
      <c r="N2" s="1"/>
      <c r="O2" s="2"/>
      <c r="P2" s="1"/>
      <c r="Q2" s="2"/>
      <c r="R2" s="1"/>
      <c r="S2" s="2"/>
      <c r="T2" s="1"/>
      <c r="U2" s="2"/>
      <c r="V2" s="1"/>
      <c r="W2" s="2"/>
      <c r="X2" s="1"/>
      <c r="Y2" s="2"/>
      <c r="Z2" s="1"/>
      <c r="AA2" s="2"/>
      <c r="AB2" s="1"/>
      <c r="AC2" s="2"/>
      <c r="AD2" s="1"/>
      <c r="AE2" s="2"/>
      <c r="AF2" s="1"/>
      <c r="AG2" s="2"/>
      <c r="AH2" s="1"/>
      <c r="AI2" s="2"/>
      <c r="AJ2" s="1"/>
      <c r="AK2" s="2"/>
      <c r="AL2" s="1"/>
      <c r="AM2" s="2"/>
      <c r="AN2" s="1"/>
      <c r="AO2" s="2"/>
      <c r="AP2" s="1"/>
      <c r="AQ2" s="2"/>
      <c r="AR2" s="1"/>
      <c r="AS2" s="2"/>
      <c r="AT2" s="1"/>
      <c r="AU2" s="2"/>
      <c r="AV2" s="1"/>
      <c r="AW2" s="2"/>
      <c r="AX2" s="1"/>
      <c r="AY2" s="2"/>
      <c r="AZ2" s="1"/>
      <c r="BA2" s="2"/>
      <c r="BB2" s="1"/>
      <c r="BC2" s="2"/>
      <c r="BD2" s="1"/>
      <c r="BE2" s="2"/>
    </row>
    <row r="4" spans="1:57">
      <c r="A4" t="s">
        <v>5</v>
      </c>
      <c r="C4" s="46">
        <v>0</v>
      </c>
      <c r="D4" s="46"/>
      <c r="E4" s="46"/>
      <c r="F4" s="46"/>
      <c r="G4" s="46">
        <f>C4+1</f>
        <v>1</v>
      </c>
      <c r="H4" s="46"/>
      <c r="I4" s="46"/>
      <c r="J4" s="46"/>
      <c r="K4" s="46">
        <f>G4+1</f>
        <v>2</v>
      </c>
      <c r="L4" s="46"/>
      <c r="M4" s="46"/>
      <c r="N4" s="46"/>
      <c r="O4" s="46">
        <f>K4+1</f>
        <v>3</v>
      </c>
      <c r="P4" s="46"/>
      <c r="Q4" s="46"/>
      <c r="R4" s="46"/>
      <c r="S4" s="46">
        <f>O4+1</f>
        <v>4</v>
      </c>
      <c r="T4" s="46"/>
      <c r="U4" s="46"/>
      <c r="V4" s="46"/>
      <c r="W4" s="46" t="s">
        <v>6</v>
      </c>
      <c r="X4" s="46"/>
      <c r="Y4" s="46"/>
      <c r="Z4" s="46"/>
      <c r="AA4" s="46">
        <v>254</v>
      </c>
      <c r="AB4" s="46"/>
      <c r="AC4" s="46"/>
      <c r="AD4" s="46"/>
      <c r="AE4" s="46">
        <f>AA4+1</f>
        <v>255</v>
      </c>
      <c r="AF4" s="46"/>
      <c r="AG4" s="46"/>
      <c r="AH4" s="46"/>
    </row>
    <row r="6" spans="1:57">
      <c r="A6" s="11" t="s">
        <v>1</v>
      </c>
    </row>
    <row r="7" spans="1:57">
      <c r="A7" s="13" t="s">
        <v>2</v>
      </c>
      <c r="C7" s="46">
        <v>0</v>
      </c>
      <c r="D7" s="46"/>
      <c r="E7" s="46"/>
      <c r="F7" s="46"/>
      <c r="G7" s="46">
        <f>C7+1</f>
        <v>1</v>
      </c>
      <c r="H7" s="46"/>
      <c r="I7" s="46"/>
      <c r="J7" s="46"/>
      <c r="K7" s="46">
        <f>G7+1</f>
        <v>2</v>
      </c>
      <c r="L7" s="46"/>
      <c r="M7" s="46"/>
      <c r="N7" s="46"/>
      <c r="O7" s="46">
        <f>K7+1</f>
        <v>3</v>
      </c>
      <c r="P7" s="46"/>
      <c r="Q7" s="46"/>
      <c r="R7" s="46"/>
      <c r="S7" s="46">
        <f>O7+1</f>
        <v>4</v>
      </c>
      <c r="T7" s="46"/>
      <c r="U7" s="46"/>
      <c r="V7" s="46"/>
      <c r="W7" s="46" t="s">
        <v>6</v>
      </c>
      <c r="X7" s="46"/>
      <c r="Y7" s="46"/>
      <c r="Z7" s="46"/>
      <c r="AA7" s="46">
        <v>254</v>
      </c>
      <c r="AB7" s="46"/>
      <c r="AC7" s="46"/>
      <c r="AD7" s="46"/>
      <c r="AE7" s="46">
        <f>AA7+1</f>
        <v>255</v>
      </c>
      <c r="AF7" s="46"/>
      <c r="AG7" s="46"/>
      <c r="AH7" s="46"/>
    </row>
    <row r="8" spans="1:57">
      <c r="A8" s="13"/>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row>
    <row r="9" spans="1:57">
      <c r="A9" s="13" t="s">
        <v>9</v>
      </c>
      <c r="E9" s="46" t="s">
        <v>7</v>
      </c>
      <c r="F9" s="46"/>
      <c r="G9" s="4"/>
      <c r="H9" s="4"/>
      <c r="I9" s="46" t="s">
        <v>7</v>
      </c>
      <c r="J9" s="46"/>
      <c r="K9" s="4"/>
      <c r="L9" s="4"/>
      <c r="M9" s="46" t="s">
        <v>7</v>
      </c>
      <c r="N9" s="46"/>
      <c r="O9" s="4"/>
      <c r="P9" s="4"/>
      <c r="Q9" s="46" t="s">
        <v>7</v>
      </c>
      <c r="R9" s="46"/>
      <c r="S9" s="4"/>
      <c r="T9" s="4"/>
      <c r="U9" s="46" t="s">
        <v>7</v>
      </c>
      <c r="V9" s="46"/>
      <c r="W9" s="47" t="s">
        <v>6</v>
      </c>
      <c r="X9" s="47"/>
      <c r="Y9" s="47"/>
      <c r="Z9" s="47"/>
      <c r="AA9" s="4"/>
      <c r="AB9" s="4"/>
      <c r="AC9" s="46" t="s">
        <v>7</v>
      </c>
      <c r="AD9" s="46"/>
      <c r="AE9" s="4"/>
      <c r="AF9" s="4"/>
      <c r="AG9" s="46" t="s">
        <v>7</v>
      </c>
      <c r="AH9" s="46"/>
    </row>
    <row r="10" spans="1:57">
      <c r="A10" s="13"/>
      <c r="E10" s="5"/>
      <c r="F10" s="5"/>
      <c r="G10" s="4"/>
      <c r="H10" s="4"/>
      <c r="I10" s="5"/>
      <c r="J10" s="5"/>
      <c r="K10" s="4"/>
      <c r="L10" s="4"/>
      <c r="M10" s="5"/>
      <c r="N10" s="5"/>
      <c r="O10" s="4"/>
      <c r="P10" s="4"/>
      <c r="Q10" s="5"/>
      <c r="R10" s="5"/>
      <c r="S10" s="4"/>
      <c r="T10" s="4"/>
      <c r="U10" s="5"/>
      <c r="V10" s="5"/>
      <c r="W10" s="3"/>
      <c r="X10" s="3"/>
      <c r="Y10" s="3"/>
      <c r="Z10" s="3"/>
      <c r="AA10" s="4"/>
      <c r="AB10" s="4"/>
      <c r="AC10" s="5"/>
      <c r="AD10" s="5"/>
      <c r="AE10" s="4"/>
      <c r="AF10" s="4"/>
      <c r="AG10" s="5"/>
      <c r="AH10" s="5"/>
    </row>
    <row r="11" spans="1:57">
      <c r="A11" s="13" t="s">
        <v>10</v>
      </c>
      <c r="E11" s="46" t="s">
        <v>8</v>
      </c>
      <c r="F11" s="46"/>
      <c r="G11" s="4"/>
      <c r="H11" s="4"/>
      <c r="I11" s="46" t="s">
        <v>8</v>
      </c>
      <c r="J11" s="46"/>
      <c r="K11" s="4"/>
      <c r="L11" s="4"/>
      <c r="M11" s="46" t="s">
        <v>8</v>
      </c>
      <c r="N11" s="46"/>
      <c r="O11" s="4"/>
      <c r="P11" s="4"/>
      <c r="Q11" s="46" t="s">
        <v>8</v>
      </c>
      <c r="R11" s="46"/>
      <c r="S11" s="4"/>
      <c r="T11" s="4"/>
      <c r="U11" s="46" t="s">
        <v>8</v>
      </c>
      <c r="V11" s="46"/>
      <c r="W11" s="48" t="s">
        <v>6</v>
      </c>
      <c r="X11" s="47"/>
      <c r="Y11" s="47"/>
      <c r="Z11" s="47"/>
      <c r="AA11" s="4"/>
      <c r="AB11" s="4"/>
      <c r="AC11" s="46" t="s">
        <v>8</v>
      </c>
      <c r="AD11" s="46"/>
      <c r="AE11" s="4"/>
      <c r="AF11" s="4"/>
      <c r="AG11" s="46" t="s">
        <v>8</v>
      </c>
      <c r="AH11" s="46"/>
    </row>
    <row r="12" spans="1:57">
      <c r="A12" s="13"/>
    </row>
    <row r="13" spans="1:57">
      <c r="A13" s="13" t="s">
        <v>3</v>
      </c>
      <c r="B13" s="6"/>
      <c r="C13" s="8"/>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10"/>
      <c r="AI13" s="7"/>
      <c r="AJ13" s="1"/>
    </row>
    <row r="14" spans="1:57">
      <c r="A14" s="13"/>
    </row>
    <row r="15" spans="1:57">
      <c r="A15" s="13" t="s">
        <v>4</v>
      </c>
      <c r="C15" s="1"/>
      <c r="D15" s="6"/>
      <c r="E15" s="8"/>
      <c r="F15" s="10"/>
      <c r="G15" s="1"/>
      <c r="H15" s="6"/>
      <c r="I15" s="8"/>
      <c r="J15" s="10"/>
      <c r="K15" s="1"/>
      <c r="L15" s="6"/>
      <c r="M15" s="8"/>
      <c r="N15" s="10"/>
      <c r="O15" s="1"/>
      <c r="P15" s="6"/>
      <c r="Q15" s="8"/>
      <c r="R15" s="10"/>
      <c r="S15" s="1"/>
      <c r="T15" s="6"/>
      <c r="U15" s="8"/>
      <c r="V15" s="10"/>
      <c r="W15" s="1"/>
      <c r="X15" s="6"/>
      <c r="Y15" s="8"/>
      <c r="Z15" s="10"/>
      <c r="AA15" s="1"/>
      <c r="AB15" s="6"/>
      <c r="AC15" s="8"/>
      <c r="AD15" s="10"/>
      <c r="AE15" s="1"/>
      <c r="AF15" s="6"/>
      <c r="AG15" s="8"/>
      <c r="AH15" s="10"/>
      <c r="AI15" s="7"/>
      <c r="AJ15" s="1"/>
    </row>
  </sheetData>
  <mergeCells count="32">
    <mergeCell ref="W4:Z4"/>
    <mergeCell ref="AA4:AD4"/>
    <mergeCell ref="AE4:AH4"/>
    <mergeCell ref="C7:F7"/>
    <mergeCell ref="G7:J7"/>
    <mergeCell ref="K7:N7"/>
    <mergeCell ref="O7:R7"/>
    <mergeCell ref="S7:V7"/>
    <mergeCell ref="W7:Z7"/>
    <mergeCell ref="AA7:AD7"/>
    <mergeCell ref="C4:F4"/>
    <mergeCell ref="G4:J4"/>
    <mergeCell ref="K4:N4"/>
    <mergeCell ref="O4:R4"/>
    <mergeCell ref="S4:V4"/>
    <mergeCell ref="AE7:AH7"/>
    <mergeCell ref="M11:N11"/>
    <mergeCell ref="E11:F11"/>
    <mergeCell ref="AC9:AD9"/>
    <mergeCell ref="AG9:AH9"/>
    <mergeCell ref="W9:Z9"/>
    <mergeCell ref="I11:J11"/>
    <mergeCell ref="AC11:AD11"/>
    <mergeCell ref="AG11:AH11"/>
    <mergeCell ref="W11:Z11"/>
    <mergeCell ref="U11:V11"/>
    <mergeCell ref="Q11:R11"/>
    <mergeCell ref="E9:F9"/>
    <mergeCell ref="I9:J9"/>
    <mergeCell ref="M9:N9"/>
    <mergeCell ref="Q9:R9"/>
    <mergeCell ref="U9:V9"/>
  </mergeCells>
  <pageMargins left="0.7" right="0.7" top="0.75" bottom="0.75" header="0.3" footer="0.3"/>
  <pageSetup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dimension ref="A2:T33"/>
  <sheetViews>
    <sheetView workbookViewId="0">
      <selection activeCell="E19" sqref="E19"/>
    </sheetView>
  </sheetViews>
  <sheetFormatPr defaultRowHeight="15"/>
  <cols>
    <col min="1" max="1" width="32.42578125" customWidth="1"/>
    <col min="2" max="21" width="3" customWidth="1"/>
  </cols>
  <sheetData>
    <row r="2" spans="1:20">
      <c r="A2" t="s">
        <v>75</v>
      </c>
      <c r="B2" s="6"/>
      <c r="C2" s="15"/>
      <c r="D2" s="40"/>
      <c r="E2" s="15"/>
      <c r="F2" s="40"/>
      <c r="G2" s="15"/>
      <c r="H2" s="40"/>
      <c r="I2" s="15"/>
      <c r="J2" s="40"/>
      <c r="K2" s="42"/>
      <c r="L2" s="6"/>
      <c r="M2" s="15"/>
      <c r="N2" s="40"/>
      <c r="O2" s="42"/>
      <c r="P2" s="6"/>
      <c r="Q2" s="42"/>
      <c r="R2" s="6"/>
      <c r="S2" s="15"/>
      <c r="T2" s="40"/>
    </row>
    <row r="4" spans="1:20">
      <c r="A4" t="s">
        <v>76</v>
      </c>
      <c r="C4" s="51">
        <v>0</v>
      </c>
      <c r="D4" s="51"/>
      <c r="E4" s="46">
        <f>C4+1</f>
        <v>1</v>
      </c>
      <c r="F4" s="46"/>
      <c r="G4" s="46">
        <f>E4+1</f>
        <v>2</v>
      </c>
      <c r="H4" s="46"/>
      <c r="I4" s="46">
        <f>G4+1</f>
        <v>3</v>
      </c>
      <c r="J4" s="46"/>
      <c r="K4" s="51">
        <f>I4+1</f>
        <v>4</v>
      </c>
      <c r="L4" s="51"/>
      <c r="M4" s="52">
        <f>K4+1</f>
        <v>5</v>
      </c>
      <c r="N4" s="52"/>
      <c r="O4" s="46">
        <f>M4+1</f>
        <v>6</v>
      </c>
      <c r="P4" s="46"/>
      <c r="Q4" s="46">
        <f>O4+1</f>
        <v>7</v>
      </c>
      <c r="R4" s="46"/>
      <c r="S4" s="46">
        <f>Q4+1</f>
        <v>8</v>
      </c>
      <c r="T4" s="46"/>
    </row>
    <row r="6" spans="1:20">
      <c r="A6" t="s">
        <v>77</v>
      </c>
      <c r="C6" s="54">
        <v>0</v>
      </c>
      <c r="D6" s="54"/>
    </row>
    <row r="7" spans="1:20">
      <c r="A7" t="s">
        <v>78</v>
      </c>
      <c r="E7" s="53">
        <v>0</v>
      </c>
      <c r="F7" s="53"/>
    </row>
    <row r="8" spans="1:20">
      <c r="A8" t="s">
        <v>79</v>
      </c>
      <c r="E8" s="5"/>
      <c r="F8" s="5"/>
      <c r="G8" s="50">
        <v>0</v>
      </c>
      <c r="H8" s="50"/>
    </row>
    <row r="9" spans="1:20">
      <c r="A9" t="s">
        <v>80</v>
      </c>
      <c r="E9" s="5"/>
      <c r="F9" s="5"/>
      <c r="I9" s="50">
        <v>0</v>
      </c>
      <c r="J9" s="50"/>
    </row>
    <row r="11" spans="1:20">
      <c r="A11" t="s">
        <v>81</v>
      </c>
      <c r="C11" s="54">
        <v>0</v>
      </c>
      <c r="D11" s="54"/>
    </row>
    <row r="12" spans="1:20">
      <c r="C12" s="5"/>
      <c r="D12" s="5"/>
    </row>
    <row r="13" spans="1:20">
      <c r="A13" t="s">
        <v>82</v>
      </c>
      <c r="C13" s="5"/>
      <c r="D13" s="5"/>
      <c r="G13" s="50">
        <v>0</v>
      </c>
      <c r="H13" s="50"/>
      <c r="I13" s="14"/>
      <c r="J13" s="14"/>
    </row>
    <row r="14" spans="1:20">
      <c r="A14" t="s">
        <v>83</v>
      </c>
      <c r="C14" s="5"/>
      <c r="D14" s="5"/>
      <c r="G14" s="41"/>
      <c r="H14" s="41"/>
      <c r="I14" s="50">
        <v>0</v>
      </c>
      <c r="J14" s="50"/>
    </row>
    <row r="15" spans="1:20">
      <c r="G15" s="14"/>
      <c r="H15" s="14"/>
      <c r="I15" s="14"/>
      <c r="J15" s="14"/>
    </row>
    <row r="16" spans="1:20">
      <c r="A16" t="s">
        <v>84</v>
      </c>
      <c r="C16" s="54">
        <v>0</v>
      </c>
      <c r="D16" s="54"/>
      <c r="G16" s="14"/>
      <c r="H16" s="14"/>
      <c r="I16" s="14"/>
      <c r="J16" s="14"/>
    </row>
    <row r="17" spans="1:20">
      <c r="D17" s="14"/>
      <c r="G17" s="14"/>
      <c r="H17" s="14"/>
      <c r="I17" s="14"/>
      <c r="J17" s="14"/>
    </row>
    <row r="18" spans="1:20">
      <c r="A18" t="s">
        <v>93</v>
      </c>
      <c r="C18" s="5"/>
      <c r="D18" s="51">
        <v>0</v>
      </c>
      <c r="E18" s="51"/>
      <c r="G18" s="14"/>
      <c r="H18" s="51">
        <f>F18+1</f>
        <v>1</v>
      </c>
      <c r="I18" s="51"/>
      <c r="J18" s="14"/>
    </row>
    <row r="19" spans="1:20">
      <c r="A19" t="s">
        <v>82</v>
      </c>
      <c r="C19" s="5"/>
      <c r="D19" s="5"/>
      <c r="K19" s="49">
        <v>0</v>
      </c>
      <c r="L19" s="49"/>
      <c r="M19" s="14"/>
      <c r="N19" s="14"/>
    </row>
    <row r="20" spans="1:20">
      <c r="A20" t="s">
        <v>83</v>
      </c>
      <c r="C20" s="5"/>
      <c r="D20" s="5"/>
      <c r="K20" s="14"/>
      <c r="L20" s="14"/>
      <c r="M20" s="52">
        <v>0</v>
      </c>
      <c r="N20" s="52"/>
    </row>
    <row r="21" spans="1:20">
      <c r="A21" t="s">
        <v>85</v>
      </c>
      <c r="C21" s="5"/>
      <c r="D21" s="5"/>
      <c r="K21" s="14"/>
      <c r="L21" s="14"/>
      <c r="M21" s="41"/>
      <c r="N21" s="41"/>
      <c r="O21" s="49">
        <v>0</v>
      </c>
      <c r="P21" s="49"/>
    </row>
    <row r="23" spans="1:20">
      <c r="A23" t="s">
        <v>86</v>
      </c>
      <c r="M23" s="50">
        <v>0</v>
      </c>
      <c r="N23" s="50"/>
    </row>
    <row r="25" spans="1:20">
      <c r="A25" t="s">
        <v>87</v>
      </c>
      <c r="O25" s="49">
        <v>0</v>
      </c>
      <c r="P25" s="49"/>
    </row>
    <row r="27" spans="1:20">
      <c r="A27" t="s">
        <v>88</v>
      </c>
      <c r="O27" s="49">
        <v>0</v>
      </c>
      <c r="P27" s="49"/>
    </row>
    <row r="29" spans="1:20">
      <c r="A29" t="s">
        <v>90</v>
      </c>
      <c r="B29" s="15"/>
      <c r="C29" s="40"/>
      <c r="D29" s="15"/>
      <c r="E29" s="40"/>
      <c r="F29" s="15"/>
      <c r="G29" s="40"/>
      <c r="H29" s="15"/>
      <c r="I29" s="40"/>
      <c r="J29" s="15"/>
      <c r="K29" s="40"/>
      <c r="L29" s="42"/>
      <c r="M29" s="6"/>
      <c r="N29" s="15"/>
      <c r="O29" s="40"/>
      <c r="P29" s="42"/>
      <c r="Q29" s="6"/>
      <c r="R29" s="15"/>
      <c r="S29" s="40"/>
      <c r="T29" s="15"/>
    </row>
    <row r="30" spans="1:20">
      <c r="D30" s="18"/>
      <c r="E30" s="18"/>
      <c r="F30" s="18"/>
      <c r="G30" s="18"/>
      <c r="H30" s="18"/>
      <c r="I30" s="18"/>
      <c r="J30" s="18"/>
      <c r="K30" s="18"/>
      <c r="L30" s="18"/>
      <c r="M30" s="18"/>
      <c r="N30" s="18"/>
      <c r="O30" s="18"/>
    </row>
    <row r="31" spans="1:20">
      <c r="A31" t="s">
        <v>91</v>
      </c>
      <c r="D31" s="51">
        <v>0</v>
      </c>
      <c r="E31" s="51"/>
      <c r="F31" s="52">
        <f>D31+1</f>
        <v>1</v>
      </c>
      <c r="G31" s="52"/>
      <c r="H31" s="51">
        <f>F31+1</f>
        <v>2</v>
      </c>
      <c r="I31" s="51"/>
      <c r="J31" s="52">
        <f>H31+1</f>
        <v>3</v>
      </c>
      <c r="K31" s="52"/>
      <c r="L31" s="52">
        <f>J31+1</f>
        <v>4</v>
      </c>
      <c r="M31" s="52"/>
      <c r="N31" s="46">
        <f>L31+1</f>
        <v>5</v>
      </c>
      <c r="O31" s="46"/>
      <c r="Q31" t="s">
        <v>92</v>
      </c>
    </row>
    <row r="33" spans="1:1">
      <c r="A33" s="23" t="s">
        <v>89</v>
      </c>
    </row>
  </sheetData>
  <mergeCells count="31">
    <mergeCell ref="Q4:R4"/>
    <mergeCell ref="S4:T4"/>
    <mergeCell ref="H18:I18"/>
    <mergeCell ref="D18:E18"/>
    <mergeCell ref="K4:L4"/>
    <mergeCell ref="M4:N4"/>
    <mergeCell ref="E7:F7"/>
    <mergeCell ref="I9:J9"/>
    <mergeCell ref="G13:H13"/>
    <mergeCell ref="E4:F4"/>
    <mergeCell ref="C11:D11"/>
    <mergeCell ref="C16:D16"/>
    <mergeCell ref="C6:D6"/>
    <mergeCell ref="C4:D4"/>
    <mergeCell ref="K19:L19"/>
    <mergeCell ref="M20:N20"/>
    <mergeCell ref="G4:H4"/>
    <mergeCell ref="I4:J4"/>
    <mergeCell ref="I14:J14"/>
    <mergeCell ref="G8:H8"/>
    <mergeCell ref="D31:E31"/>
    <mergeCell ref="F31:G31"/>
    <mergeCell ref="H31:I31"/>
    <mergeCell ref="J31:K31"/>
    <mergeCell ref="L31:M31"/>
    <mergeCell ref="N31:O31"/>
    <mergeCell ref="O4:P4"/>
    <mergeCell ref="O21:P21"/>
    <mergeCell ref="M23:N23"/>
    <mergeCell ref="O25:P25"/>
    <mergeCell ref="O27:P27"/>
  </mergeCells>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dimension ref="A2:DG67"/>
  <sheetViews>
    <sheetView topLeftCell="A49" workbookViewId="0">
      <selection activeCell="A72" sqref="A72"/>
    </sheetView>
  </sheetViews>
  <sheetFormatPr defaultRowHeight="15"/>
  <cols>
    <col min="1" max="1" width="35.28515625" bestFit="1" customWidth="1"/>
    <col min="2" max="55" width="3" customWidth="1"/>
    <col min="56" max="130" width="3.140625" customWidth="1"/>
  </cols>
  <sheetData>
    <row r="2" spans="1:111">
      <c r="A2" t="s">
        <v>0</v>
      </c>
      <c r="C2" s="1"/>
      <c r="D2" s="2"/>
      <c r="E2" s="1"/>
      <c r="F2" s="2"/>
      <c r="G2" s="1"/>
      <c r="H2" s="2"/>
      <c r="I2" s="1"/>
      <c r="J2" s="2"/>
      <c r="K2" s="1"/>
      <c r="L2" s="2"/>
      <c r="M2" s="1"/>
      <c r="N2" s="2"/>
      <c r="O2" s="1"/>
      <c r="P2" s="2"/>
      <c r="Q2" s="1"/>
      <c r="R2" s="2"/>
      <c r="S2" s="1"/>
      <c r="T2" s="2"/>
      <c r="U2" s="1"/>
      <c r="V2" s="2"/>
      <c r="W2" s="1"/>
      <c r="X2" s="2"/>
      <c r="Y2" s="1"/>
      <c r="Z2" s="2"/>
      <c r="AA2" s="1"/>
      <c r="AB2" s="2"/>
      <c r="AC2" s="1"/>
      <c r="AD2" s="2"/>
      <c r="AE2" s="1"/>
      <c r="AF2" s="2"/>
      <c r="AG2" s="1"/>
      <c r="AH2" s="2"/>
      <c r="AI2" s="1"/>
      <c r="AJ2" s="2"/>
      <c r="AK2" s="1"/>
      <c r="AL2" s="2"/>
      <c r="AM2" s="1"/>
      <c r="AN2" s="2"/>
      <c r="AO2" s="1"/>
      <c r="AP2" s="2"/>
      <c r="AQ2" s="1"/>
      <c r="AR2" s="2"/>
      <c r="AS2" s="1"/>
      <c r="AT2" s="2"/>
      <c r="AU2" s="1"/>
      <c r="AV2" s="2"/>
      <c r="AW2" s="1"/>
      <c r="AX2" s="2"/>
      <c r="AY2" s="18"/>
      <c r="AZ2" s="18"/>
      <c r="BA2" s="18"/>
      <c r="BB2" s="18"/>
      <c r="BC2" s="18"/>
      <c r="BD2" s="1"/>
      <c r="BE2" s="2"/>
      <c r="BF2" s="1"/>
      <c r="BG2" s="2"/>
      <c r="BH2" s="1"/>
      <c r="BI2" s="2"/>
      <c r="BJ2" s="1"/>
      <c r="BK2" s="2"/>
      <c r="BL2" s="1"/>
      <c r="BM2" s="2"/>
      <c r="BN2" s="1"/>
      <c r="BO2" s="2"/>
      <c r="BP2" s="1"/>
      <c r="BQ2" s="2"/>
      <c r="BR2" s="1"/>
      <c r="BS2" s="2"/>
      <c r="BT2" s="1"/>
      <c r="BU2" s="2"/>
      <c r="BV2" s="1"/>
      <c r="BW2" s="2"/>
      <c r="BX2" s="1"/>
      <c r="BY2" s="2"/>
      <c r="BZ2" s="1"/>
      <c r="CA2" s="2"/>
      <c r="CB2" s="1"/>
      <c r="CC2" s="2"/>
      <c r="CD2" s="1"/>
      <c r="CE2" s="2"/>
      <c r="CF2" s="1"/>
      <c r="CG2" s="2"/>
      <c r="CH2" s="1"/>
      <c r="CI2" s="2"/>
      <c r="CJ2" s="1"/>
      <c r="CK2" s="2"/>
      <c r="CL2" s="1"/>
      <c r="CM2" s="2"/>
      <c r="CN2" s="1"/>
      <c r="CO2" s="2"/>
      <c r="CP2" s="1"/>
      <c r="CQ2" s="2"/>
      <c r="CR2" s="1"/>
      <c r="CS2" s="2"/>
      <c r="CT2" s="1"/>
      <c r="CU2" s="2"/>
      <c r="CV2" s="1"/>
      <c r="CW2" s="2"/>
      <c r="CX2" s="1"/>
      <c r="CY2" s="2"/>
      <c r="CZ2" s="1"/>
      <c r="DA2" s="2"/>
      <c r="DB2" s="1"/>
      <c r="DC2" s="2"/>
      <c r="DD2" s="1"/>
      <c r="DE2" s="2"/>
      <c r="DF2" s="1"/>
      <c r="DG2" s="2"/>
    </row>
    <row r="4" spans="1:111">
      <c r="A4" t="s">
        <v>35</v>
      </c>
      <c r="N4" s="46">
        <v>0</v>
      </c>
      <c r="O4" s="46"/>
      <c r="P4" s="46">
        <f>N4+1</f>
        <v>1</v>
      </c>
      <c r="Q4" s="46"/>
      <c r="R4" s="46">
        <v>0</v>
      </c>
      <c r="S4" s="46"/>
      <c r="T4" s="46">
        <f>R4+1</f>
        <v>1</v>
      </c>
      <c r="U4" s="46"/>
      <c r="V4" s="46">
        <v>0</v>
      </c>
      <c r="W4" s="46"/>
      <c r="X4" s="46">
        <f>V4+1</f>
        <v>1</v>
      </c>
      <c r="Y4" s="46"/>
      <c r="Z4" s="46">
        <v>0</v>
      </c>
      <c r="AA4" s="46"/>
      <c r="AB4" s="46">
        <f>Z4+1</f>
        <v>1</v>
      </c>
      <c r="AC4" s="46"/>
      <c r="AD4" s="46">
        <v>0</v>
      </c>
      <c r="AE4" s="46"/>
      <c r="AF4" s="46">
        <f>AD4+1</f>
        <v>1</v>
      </c>
      <c r="AG4" s="46"/>
      <c r="BE4" s="46">
        <v>0</v>
      </c>
      <c r="BF4" s="46"/>
      <c r="BG4" s="46">
        <f>BE4+1</f>
        <v>1</v>
      </c>
      <c r="BH4" s="46"/>
      <c r="BI4" s="46">
        <v>0</v>
      </c>
      <c r="BJ4" s="46"/>
      <c r="BK4" s="46">
        <f>BI4+1</f>
        <v>1</v>
      </c>
      <c r="BL4" s="46"/>
      <c r="BY4" s="46">
        <v>0</v>
      </c>
      <c r="BZ4" s="46"/>
      <c r="CA4" s="46">
        <f>BY4+1</f>
        <v>1</v>
      </c>
      <c r="CB4" s="46"/>
      <c r="CC4" s="46">
        <v>0</v>
      </c>
      <c r="CD4" s="46"/>
      <c r="CE4" s="46">
        <f>CC4+1</f>
        <v>1</v>
      </c>
      <c r="CF4" s="46"/>
      <c r="CG4" s="46">
        <v>0</v>
      </c>
      <c r="CH4" s="46"/>
      <c r="CI4" s="46">
        <f>CG4+1</f>
        <v>1</v>
      </c>
      <c r="CJ4" s="46"/>
      <c r="CK4" s="46">
        <v>0</v>
      </c>
      <c r="CL4" s="46"/>
      <c r="CM4" s="46">
        <f>CK4+1</f>
        <v>1</v>
      </c>
      <c r="CN4" s="46"/>
      <c r="CO4" s="46">
        <v>0</v>
      </c>
      <c r="CP4" s="46"/>
      <c r="CQ4" s="46">
        <f>CO4+1</f>
        <v>1</v>
      </c>
      <c r="CR4" s="46"/>
    </row>
    <row r="6" spans="1:111">
      <c r="A6" t="s">
        <v>24</v>
      </c>
      <c r="B6" s="18"/>
      <c r="C6" s="6"/>
      <c r="D6" s="15"/>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6"/>
      <c r="AL6" s="7"/>
      <c r="AM6" s="1"/>
    </row>
    <row r="7" spans="1:111">
      <c r="B7" s="18"/>
    </row>
    <row r="8" spans="1:111">
      <c r="A8" s="25" t="s">
        <v>34</v>
      </c>
      <c r="B8" s="18"/>
      <c r="C8" s="6"/>
      <c r="D8" s="15"/>
      <c r="E8" s="17"/>
      <c r="F8" s="7"/>
      <c r="G8" s="1"/>
      <c r="H8" s="1"/>
      <c r="I8" s="1"/>
      <c r="J8" s="1"/>
      <c r="K8" s="1"/>
      <c r="L8" s="1"/>
      <c r="M8" s="1"/>
      <c r="N8" s="1"/>
      <c r="O8" s="1"/>
      <c r="P8" s="1"/>
      <c r="Q8" s="1"/>
      <c r="R8" s="1"/>
      <c r="S8" s="1"/>
      <c r="T8" s="1"/>
      <c r="U8" s="1"/>
      <c r="V8" s="1"/>
      <c r="W8" s="1"/>
      <c r="X8" s="1"/>
      <c r="Y8" s="1"/>
      <c r="Z8" s="1"/>
      <c r="AA8" s="1"/>
      <c r="AB8" s="1"/>
      <c r="AC8" s="1"/>
      <c r="AD8" s="1"/>
      <c r="AE8" s="1"/>
      <c r="AF8" s="1"/>
      <c r="AG8" s="6"/>
      <c r="AH8" s="15"/>
      <c r="AI8" s="17"/>
      <c r="AJ8" s="7"/>
      <c r="AK8" s="1"/>
    </row>
    <row r="9" spans="1:111">
      <c r="B9" s="18"/>
    </row>
    <row r="10" spans="1:111">
      <c r="A10" t="s">
        <v>33</v>
      </c>
      <c r="B10" s="18"/>
      <c r="C10" s="1"/>
      <c r="D10" s="1"/>
      <c r="E10" s="1"/>
      <c r="F10" s="1"/>
      <c r="G10" s="1"/>
      <c r="H10" s="1"/>
      <c r="I10" s="1"/>
      <c r="J10" s="1"/>
      <c r="K10" s="6"/>
      <c r="L10" s="15"/>
      <c r="M10" s="29"/>
      <c r="N10" s="29"/>
      <c r="O10" s="29"/>
      <c r="P10" s="29"/>
      <c r="Q10" s="29"/>
      <c r="R10" s="29"/>
      <c r="S10" s="29"/>
      <c r="T10" s="29"/>
      <c r="U10" s="29"/>
      <c r="V10" s="29"/>
      <c r="W10" s="29"/>
      <c r="X10" s="29"/>
      <c r="Y10" s="29"/>
      <c r="Z10" s="29"/>
      <c r="AA10" s="29"/>
      <c r="AB10" s="29"/>
      <c r="AC10" s="29"/>
      <c r="AD10" s="29"/>
      <c r="AE10" s="29"/>
      <c r="AF10" s="29"/>
      <c r="AG10" s="29"/>
      <c r="AH10" s="29"/>
      <c r="AI10" s="17"/>
      <c r="AJ10" s="7"/>
      <c r="AK10" s="1"/>
    </row>
    <row r="11" spans="1:111">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9"/>
      <c r="AI11" s="19"/>
      <c r="AJ11" s="18"/>
      <c r="AK11" s="18"/>
    </row>
    <row r="12" spans="1:111" s="25" customFormat="1">
      <c r="A12" s="35" t="s">
        <v>40</v>
      </c>
      <c r="B12" s="31"/>
      <c r="C12" s="27"/>
      <c r="D12" s="28"/>
      <c r="E12" s="29"/>
      <c r="F12" s="29"/>
      <c r="G12" s="29"/>
      <c r="H12" s="29"/>
      <c r="I12" s="29"/>
      <c r="J12" s="29"/>
      <c r="K12" s="29"/>
      <c r="L12" s="30"/>
      <c r="M12" s="26"/>
      <c r="N12" s="26"/>
      <c r="O12" s="26"/>
      <c r="P12" s="26"/>
      <c r="Q12" s="26"/>
      <c r="R12" s="26"/>
      <c r="S12" s="26"/>
      <c r="T12" s="26"/>
      <c r="U12" s="26"/>
      <c r="V12" s="26"/>
      <c r="W12" s="26"/>
      <c r="X12" s="26"/>
      <c r="Y12" s="26"/>
      <c r="Z12" s="26"/>
      <c r="AA12" s="26"/>
      <c r="AB12" s="26"/>
      <c r="AC12" s="26"/>
      <c r="AD12" s="26"/>
      <c r="AE12" s="26"/>
      <c r="AF12" s="26"/>
      <c r="AG12" s="27"/>
      <c r="AH12" s="29"/>
      <c r="AI12" s="29"/>
      <c r="AJ12" s="30"/>
      <c r="AK12" s="26"/>
    </row>
    <row r="13" spans="1:111">
      <c r="B13" s="18"/>
    </row>
    <row r="14" spans="1:111">
      <c r="A14" s="35" t="s">
        <v>28</v>
      </c>
      <c r="B14" s="18"/>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5"/>
      <c r="AE14" s="17"/>
      <c r="AF14" s="17"/>
      <c r="AG14" s="16"/>
      <c r="AH14" s="1"/>
      <c r="AI14" s="1"/>
      <c r="AJ14" s="1"/>
      <c r="AK14" s="1"/>
    </row>
    <row r="15" spans="1:111">
      <c r="B15" s="18"/>
    </row>
    <row r="16" spans="1:111">
      <c r="A16" s="35" t="s">
        <v>31</v>
      </c>
      <c r="C16" s="1"/>
      <c r="D16" s="1"/>
      <c r="E16" s="1"/>
      <c r="F16" s="1"/>
      <c r="G16" s="1"/>
      <c r="H16" s="1"/>
      <c r="I16" s="1"/>
      <c r="J16" s="1"/>
      <c r="K16" s="1"/>
      <c r="L16" s="1"/>
      <c r="M16" s="1"/>
      <c r="N16" s="15"/>
      <c r="O16" s="17"/>
      <c r="P16" s="17"/>
      <c r="Q16" s="17"/>
      <c r="R16" s="17"/>
      <c r="S16" s="17"/>
      <c r="T16" s="17"/>
      <c r="U16" s="17"/>
      <c r="V16" s="17"/>
      <c r="W16" s="17"/>
      <c r="X16" s="17"/>
      <c r="Y16" s="17"/>
      <c r="Z16" s="17"/>
      <c r="AA16" s="17"/>
      <c r="AB16" s="17"/>
      <c r="AC16" s="17"/>
      <c r="AD16" s="17"/>
      <c r="AE16" s="17"/>
      <c r="AF16" s="17"/>
      <c r="AG16" s="17"/>
      <c r="AH16" s="7"/>
      <c r="AI16" s="1"/>
      <c r="AJ16" s="1"/>
      <c r="AK16" s="1"/>
    </row>
    <row r="18" spans="1:96">
      <c r="A18" t="s">
        <v>36</v>
      </c>
      <c r="C18" s="1"/>
      <c r="D18" s="24"/>
      <c r="E18" s="24"/>
      <c r="F18" s="1"/>
      <c r="G18" s="1"/>
      <c r="H18" s="1"/>
      <c r="I18" s="1"/>
      <c r="J18" s="1"/>
      <c r="K18" s="1"/>
      <c r="L18" s="15"/>
      <c r="M18" s="17"/>
      <c r="N18" s="17"/>
      <c r="O18" s="17"/>
      <c r="P18" s="17"/>
      <c r="Q18" s="17"/>
      <c r="R18" s="17"/>
      <c r="S18" s="17"/>
      <c r="T18" s="17"/>
      <c r="U18" s="17"/>
      <c r="V18" s="17"/>
      <c r="W18" s="17"/>
      <c r="X18" s="17"/>
      <c r="Y18" s="17"/>
      <c r="Z18" s="17"/>
      <c r="AA18" s="17"/>
      <c r="AB18" s="17"/>
      <c r="AC18" s="17"/>
      <c r="AD18" s="17"/>
      <c r="AE18" s="17"/>
      <c r="AF18" s="17"/>
      <c r="AG18" s="16"/>
      <c r="AH18" s="24"/>
      <c r="AI18" s="24"/>
      <c r="AJ18" s="1"/>
      <c r="AK18" s="1"/>
    </row>
    <row r="20" spans="1:96">
      <c r="A20" t="s">
        <v>32</v>
      </c>
      <c r="C20" s="1"/>
      <c r="D20" s="1"/>
      <c r="E20" s="1"/>
      <c r="F20" s="15"/>
      <c r="G20" s="17"/>
      <c r="H20" s="17"/>
      <c r="I20" s="17"/>
      <c r="J20" s="17"/>
      <c r="K20" s="17"/>
      <c r="L20" s="17"/>
      <c r="M20" s="17"/>
      <c r="N20" s="7"/>
      <c r="O20" s="1"/>
      <c r="P20" s="1"/>
      <c r="Q20" s="1"/>
      <c r="R20" s="1"/>
      <c r="S20" s="1"/>
      <c r="T20" s="1"/>
      <c r="U20" s="1"/>
      <c r="V20" s="1"/>
      <c r="W20" s="1"/>
      <c r="X20" s="1"/>
      <c r="Y20" s="1"/>
      <c r="Z20" s="1"/>
      <c r="AA20" s="1"/>
      <c r="AB20" s="1"/>
      <c r="AC20" s="1"/>
      <c r="AD20" s="1"/>
      <c r="AE20" s="1"/>
      <c r="AF20" s="1"/>
      <c r="AG20" s="1"/>
      <c r="AH20" s="1"/>
      <c r="AI20" s="1"/>
      <c r="AJ20" s="15"/>
      <c r="AK20" s="17"/>
    </row>
    <row r="22" spans="1:96">
      <c r="A22" t="s">
        <v>44</v>
      </c>
      <c r="C22" s="1"/>
      <c r="D22" s="1"/>
      <c r="E22" s="1"/>
      <c r="F22" s="1"/>
      <c r="G22" s="1"/>
      <c r="H22" s="1"/>
      <c r="I22" s="1"/>
      <c r="J22" s="1"/>
      <c r="K22" s="1"/>
      <c r="L22" s="1"/>
      <c r="M22" s="1"/>
      <c r="N22" s="1"/>
      <c r="O22" s="1"/>
      <c r="P22" s="1"/>
      <c r="Q22" s="1"/>
      <c r="R22" s="15"/>
      <c r="S22" s="17"/>
      <c r="T22" s="17"/>
      <c r="U22" s="17"/>
      <c r="V22" s="17"/>
      <c r="W22" s="17"/>
      <c r="X22" s="17"/>
      <c r="Y22" s="17"/>
      <c r="Z22" s="17"/>
      <c r="AA22" s="17"/>
      <c r="AB22" s="17"/>
      <c r="AC22" s="17"/>
      <c r="AD22" s="17"/>
      <c r="AE22" s="17"/>
      <c r="AF22" s="17"/>
      <c r="AG22" s="17"/>
      <c r="AH22" s="7"/>
      <c r="AI22" s="1"/>
      <c r="AJ22" s="1"/>
      <c r="AK22" s="1"/>
    </row>
    <row r="24" spans="1:96">
      <c r="A24" t="s">
        <v>29</v>
      </c>
      <c r="D24" s="71">
        <v>0</v>
      </c>
      <c r="E24" s="73"/>
      <c r="F24" s="71">
        <f>D24+1</f>
        <v>1</v>
      </c>
      <c r="G24" s="73"/>
      <c r="H24" s="71">
        <f>F24+1</f>
        <v>2</v>
      </c>
      <c r="I24" s="73"/>
      <c r="J24" s="71">
        <f>H24+1</f>
        <v>3</v>
      </c>
      <c r="K24" s="73"/>
      <c r="L24" s="71">
        <v>4</v>
      </c>
      <c r="M24" s="72"/>
      <c r="N24" s="72"/>
      <c r="O24" s="72"/>
      <c r="P24" s="72"/>
      <c r="Q24" s="72"/>
      <c r="R24" s="72"/>
      <c r="S24" s="72"/>
      <c r="T24" s="72"/>
      <c r="U24" s="72"/>
      <c r="V24" s="72"/>
      <c r="W24" s="72"/>
      <c r="X24" s="72"/>
      <c r="Y24" s="72"/>
      <c r="Z24" s="72"/>
      <c r="AA24" s="72"/>
      <c r="AB24" s="72"/>
      <c r="AC24" s="72"/>
      <c r="AD24" s="72"/>
      <c r="AE24" s="72"/>
      <c r="AF24" s="72"/>
      <c r="AG24" s="72"/>
      <c r="AH24" s="72"/>
      <c r="AI24" s="73"/>
      <c r="AJ24" s="75">
        <v>-1</v>
      </c>
      <c r="AK24" s="76"/>
    </row>
    <row r="25" spans="1:96">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row>
    <row r="26" spans="1:96">
      <c r="A26" t="s">
        <v>30</v>
      </c>
      <c r="D26" s="77">
        <v>-1</v>
      </c>
      <c r="E26" s="78"/>
      <c r="F26" s="46">
        <v>0</v>
      </c>
      <c r="G26" s="46"/>
      <c r="H26" s="46">
        <f>F26+1</f>
        <v>1</v>
      </c>
      <c r="I26" s="46"/>
      <c r="J26" s="46">
        <f>H26+1</f>
        <v>2</v>
      </c>
      <c r="K26" s="46"/>
      <c r="L26" s="71">
        <f>J26+1</f>
        <v>3</v>
      </c>
      <c r="M26" s="72"/>
      <c r="N26" s="72"/>
      <c r="O26" s="72"/>
      <c r="P26" s="72"/>
      <c r="Q26" s="72"/>
      <c r="R26" s="72"/>
      <c r="S26" s="72"/>
      <c r="T26" s="72"/>
      <c r="U26" s="72"/>
      <c r="V26" s="72"/>
      <c r="W26" s="72"/>
      <c r="X26" s="72"/>
      <c r="Y26" s="72"/>
      <c r="Z26" s="72"/>
      <c r="AA26" s="72"/>
      <c r="AB26" s="72"/>
      <c r="AC26" s="72"/>
      <c r="AD26" s="72"/>
      <c r="AE26" s="72"/>
      <c r="AF26" s="72"/>
      <c r="AG26" s="72"/>
      <c r="AH26" s="72"/>
      <c r="AI26" s="73"/>
      <c r="AJ26" s="46">
        <v>4</v>
      </c>
      <c r="AK26" s="46"/>
      <c r="AL26" s="83">
        <v>-1</v>
      </c>
      <c r="AM26" s="83"/>
    </row>
    <row r="28" spans="1:96">
      <c r="A28" s="55" t="s">
        <v>45</v>
      </c>
      <c r="N28" s="23"/>
      <c r="O28" s="23"/>
      <c r="P28" s="23"/>
      <c r="Q28" s="23"/>
      <c r="R28" s="65">
        <v>0</v>
      </c>
      <c r="S28" s="65"/>
      <c r="T28" s="65">
        <f>R28+1</f>
        <v>1</v>
      </c>
      <c r="U28" s="65"/>
      <c r="V28" s="65">
        <f>T28+1</f>
        <v>2</v>
      </c>
      <c r="W28" s="65"/>
      <c r="X28" s="65">
        <f>V28+1</f>
        <v>3</v>
      </c>
      <c r="Y28" s="65"/>
      <c r="Z28" s="63">
        <v>0</v>
      </c>
      <c r="AA28" s="63"/>
      <c r="AB28" s="63">
        <f>Z28+1</f>
        <v>1</v>
      </c>
      <c r="AC28" s="63"/>
      <c r="AD28" s="63">
        <f>AB28+1</f>
        <v>2</v>
      </c>
      <c r="AE28" s="63"/>
      <c r="AF28" s="63">
        <f>AD28+1</f>
        <v>3</v>
      </c>
      <c r="AG28" s="63"/>
      <c r="CC28" s="53">
        <v>0</v>
      </c>
      <c r="CD28" s="53"/>
      <c r="CE28" s="53">
        <f>CC28+1</f>
        <v>1</v>
      </c>
      <c r="CF28" s="53"/>
      <c r="CG28" s="53">
        <f>CE28+1</f>
        <v>2</v>
      </c>
      <c r="CH28" s="53"/>
      <c r="CI28" s="53">
        <f>CG28+1</f>
        <v>3</v>
      </c>
      <c r="CJ28" s="53"/>
      <c r="CK28" s="49">
        <v>0</v>
      </c>
      <c r="CL28" s="49"/>
      <c r="CM28" s="49">
        <f>CK28+1</f>
        <v>1</v>
      </c>
      <c r="CN28" s="49"/>
      <c r="CO28" s="49">
        <f>CM28+1</f>
        <v>2</v>
      </c>
      <c r="CP28" s="49"/>
      <c r="CQ28" s="49">
        <f>CO28+1</f>
        <v>3</v>
      </c>
      <c r="CR28" s="49"/>
    </row>
    <row r="29" spans="1:96">
      <c r="A29" s="55"/>
      <c r="N29" s="66">
        <v>0</v>
      </c>
      <c r="O29" s="66"/>
      <c r="P29" s="66">
        <f>N29+1</f>
        <v>1</v>
      </c>
      <c r="Q29" s="66"/>
      <c r="R29" s="66">
        <f>P29+1</f>
        <v>2</v>
      </c>
      <c r="S29" s="66"/>
      <c r="T29" s="66">
        <f>R29+1</f>
        <v>3</v>
      </c>
      <c r="U29" s="66"/>
      <c r="V29" s="64">
        <v>0</v>
      </c>
      <c r="W29" s="64"/>
      <c r="X29" s="64">
        <f>V29+1</f>
        <v>1</v>
      </c>
      <c r="Y29" s="64"/>
      <c r="Z29" s="64">
        <f>X29+1</f>
        <v>2</v>
      </c>
      <c r="AA29" s="64"/>
      <c r="AB29" s="64">
        <f>Z29+1</f>
        <v>3</v>
      </c>
      <c r="AC29" s="64"/>
      <c r="AD29" s="23"/>
      <c r="AE29" s="23"/>
      <c r="AF29" s="23"/>
      <c r="AG29" s="23"/>
      <c r="BE29" s="46">
        <v>0</v>
      </c>
      <c r="BF29" s="46"/>
      <c r="BG29" s="46">
        <f>BE29+1</f>
        <v>1</v>
      </c>
      <c r="BH29" s="46"/>
      <c r="BI29" s="46">
        <f>BG29+1</f>
        <v>2</v>
      </c>
      <c r="BJ29" s="46"/>
      <c r="BK29" s="46">
        <f>BI29+1</f>
        <v>3</v>
      </c>
      <c r="BL29" s="46"/>
      <c r="BY29" s="56">
        <v>0</v>
      </c>
      <c r="BZ29" s="56"/>
      <c r="CA29" s="56">
        <f>BY29+1</f>
        <v>1</v>
      </c>
      <c r="CB29" s="56"/>
      <c r="CC29" s="56">
        <f>CA29+1</f>
        <v>2</v>
      </c>
      <c r="CD29" s="56"/>
      <c r="CE29" s="56">
        <f>CC29+1</f>
        <v>3</v>
      </c>
      <c r="CF29" s="56"/>
      <c r="CG29" s="50">
        <v>0</v>
      </c>
      <c r="CH29" s="50"/>
      <c r="CI29" s="50">
        <f>CG29+1</f>
        <v>1</v>
      </c>
      <c r="CJ29" s="50"/>
      <c r="CK29" s="50">
        <f>CI29+1</f>
        <v>2</v>
      </c>
      <c r="CL29" s="50"/>
      <c r="CM29" s="50">
        <f>CK29+1</f>
        <v>3</v>
      </c>
      <c r="CN29" s="50"/>
    </row>
    <row r="31" spans="1:96">
      <c r="A31" t="s">
        <v>46</v>
      </c>
      <c r="N31" s="56">
        <v>0</v>
      </c>
      <c r="O31" s="56"/>
      <c r="P31" s="56"/>
      <c r="Q31" s="56"/>
      <c r="R31" s="53">
        <v>1</v>
      </c>
      <c r="S31" s="53"/>
      <c r="T31" s="53"/>
      <c r="U31" s="53"/>
      <c r="V31" s="50">
        <v>2</v>
      </c>
      <c r="W31" s="50"/>
      <c r="X31" s="50"/>
      <c r="Y31" s="50"/>
      <c r="Z31" s="49">
        <v>3</v>
      </c>
      <c r="AA31" s="49"/>
      <c r="AB31" s="49"/>
      <c r="AC31" s="49"/>
      <c r="AD31" s="54">
        <v>4</v>
      </c>
      <c r="AE31" s="54"/>
      <c r="AF31" s="54"/>
      <c r="AG31" s="54"/>
    </row>
    <row r="33" spans="1:96">
      <c r="A33" t="s">
        <v>47</v>
      </c>
      <c r="R33" s="56">
        <v>0</v>
      </c>
      <c r="S33" s="56"/>
      <c r="T33" s="56"/>
      <c r="U33" s="56"/>
      <c r="V33" s="53">
        <v>1</v>
      </c>
      <c r="W33" s="53"/>
      <c r="X33" s="53"/>
      <c r="Y33" s="53"/>
      <c r="Z33" s="50">
        <v>2</v>
      </c>
      <c r="AA33" s="50"/>
      <c r="AB33" s="50"/>
      <c r="AC33" s="50"/>
      <c r="AD33" s="49">
        <v>3</v>
      </c>
      <c r="AE33" s="49"/>
      <c r="AF33" s="49"/>
      <c r="AG33" s="49"/>
    </row>
    <row r="35" spans="1:96">
      <c r="A35" s="34" t="s">
        <v>38</v>
      </c>
      <c r="N35" s="56">
        <v>0</v>
      </c>
      <c r="O35" s="56"/>
      <c r="R35" s="53">
        <v>1</v>
      </c>
      <c r="S35" s="53"/>
      <c r="V35" s="50">
        <v>2</v>
      </c>
      <c r="W35" s="50"/>
      <c r="Z35" s="49">
        <v>3</v>
      </c>
      <c r="AA35" s="49"/>
      <c r="BE35" s="46">
        <v>0</v>
      </c>
      <c r="BF35" s="46"/>
      <c r="BI35" s="21"/>
      <c r="BJ35" s="21"/>
      <c r="BY35" s="56">
        <v>0</v>
      </c>
      <c r="BZ35" s="56"/>
      <c r="CC35" s="53">
        <v>1</v>
      </c>
      <c r="CD35" s="53"/>
      <c r="CG35" s="50">
        <v>2</v>
      </c>
      <c r="CH35" s="50"/>
      <c r="CK35" s="49">
        <v>3</v>
      </c>
      <c r="CL35" s="49"/>
    </row>
    <row r="36" spans="1:96">
      <c r="A36" s="34"/>
    </row>
    <row r="37" spans="1:96">
      <c r="A37" s="34" t="s">
        <v>39</v>
      </c>
      <c r="P37" s="56">
        <v>0</v>
      </c>
      <c r="Q37" s="56"/>
      <c r="T37" s="53">
        <v>1</v>
      </c>
      <c r="U37" s="53"/>
      <c r="X37" s="50">
        <v>2</v>
      </c>
      <c r="Y37" s="50"/>
      <c r="AB37" s="49">
        <v>3</v>
      </c>
      <c r="AC37" s="49"/>
      <c r="BG37" s="46">
        <v>0</v>
      </c>
      <c r="BH37" s="46"/>
      <c r="BK37" s="21"/>
      <c r="BL37" s="21"/>
      <c r="CA37" s="56">
        <v>0</v>
      </c>
      <c r="CB37" s="56"/>
      <c r="CE37" s="53">
        <v>1</v>
      </c>
      <c r="CF37" s="53"/>
      <c r="CI37" s="50">
        <v>2</v>
      </c>
      <c r="CJ37" s="50"/>
      <c r="CM37" s="49">
        <v>3</v>
      </c>
      <c r="CN37" s="49"/>
    </row>
    <row r="39" spans="1:96">
      <c r="A39" t="s">
        <v>42</v>
      </c>
      <c r="R39" s="57">
        <v>0</v>
      </c>
      <c r="S39" s="58"/>
      <c r="T39" s="58"/>
      <c r="U39" s="59"/>
      <c r="V39" s="60">
        <v>1</v>
      </c>
      <c r="W39" s="61"/>
      <c r="X39" s="61"/>
      <c r="Y39" s="62"/>
      <c r="Z39" s="67">
        <v>2</v>
      </c>
      <c r="AA39" s="79"/>
      <c r="AB39" s="79"/>
      <c r="AC39" s="68"/>
      <c r="AD39" s="69">
        <v>3</v>
      </c>
      <c r="AE39" s="74"/>
      <c r="AF39" s="74"/>
      <c r="AG39" s="70"/>
    </row>
    <row r="41" spans="1:96">
      <c r="A41" s="32" t="s">
        <v>13</v>
      </c>
      <c r="N41" s="21"/>
      <c r="O41" s="21"/>
      <c r="P41" s="14"/>
      <c r="Q41" s="14"/>
      <c r="R41" s="57">
        <v>0</v>
      </c>
      <c r="S41" s="59"/>
      <c r="V41" s="60">
        <v>1</v>
      </c>
      <c r="W41" s="62"/>
      <c r="Z41" s="67">
        <v>2</v>
      </c>
      <c r="AA41" s="68"/>
      <c r="AD41" s="69">
        <v>3</v>
      </c>
      <c r="AE41" s="70"/>
      <c r="BE41" s="21"/>
      <c r="BF41" s="21"/>
      <c r="BI41" s="46">
        <v>0</v>
      </c>
      <c r="BJ41" s="46"/>
      <c r="BK41" s="46"/>
      <c r="BL41" s="46"/>
      <c r="BY41" s="21"/>
      <c r="BZ41" s="21"/>
      <c r="CA41" s="14"/>
      <c r="CB41" s="14"/>
      <c r="CC41" s="57">
        <v>0</v>
      </c>
      <c r="CD41" s="59"/>
      <c r="CG41" s="60">
        <v>1</v>
      </c>
      <c r="CH41" s="62"/>
      <c r="CK41" s="67">
        <v>2</v>
      </c>
      <c r="CL41" s="68"/>
      <c r="CO41" s="69">
        <v>3</v>
      </c>
      <c r="CP41" s="70"/>
    </row>
    <row r="42" spans="1:96">
      <c r="N42" s="14"/>
      <c r="O42" s="14"/>
      <c r="P42" s="14"/>
      <c r="Q42" s="14"/>
      <c r="BY42" s="14"/>
      <c r="BZ42" s="14"/>
      <c r="CA42" s="14"/>
      <c r="CB42" s="14"/>
    </row>
    <row r="43" spans="1:96">
      <c r="A43" t="s">
        <v>43</v>
      </c>
      <c r="N43" s="14"/>
      <c r="O43" s="14"/>
      <c r="P43" s="14"/>
      <c r="Q43" s="14"/>
      <c r="T43" s="57">
        <v>0</v>
      </c>
      <c r="U43" s="59"/>
      <c r="X43" s="60">
        <v>1</v>
      </c>
      <c r="Y43" s="62"/>
      <c r="AB43" s="67">
        <v>2</v>
      </c>
      <c r="AC43" s="68"/>
      <c r="AF43" s="69">
        <v>3</v>
      </c>
      <c r="AG43" s="70"/>
      <c r="BY43" s="14"/>
      <c r="BZ43" s="14"/>
      <c r="CA43" s="14"/>
      <c r="CB43" s="14"/>
    </row>
    <row r="44" spans="1:96">
      <c r="N44" s="14"/>
      <c r="O44" s="14"/>
      <c r="P44" s="14"/>
      <c r="Q44" s="14"/>
      <c r="U44" t="s">
        <v>27</v>
      </c>
      <c r="BY44" s="14"/>
      <c r="BZ44" s="14"/>
      <c r="CA44" s="14"/>
      <c r="CB44" s="14"/>
    </row>
    <row r="45" spans="1:96">
      <c r="A45" s="12" t="s">
        <v>14</v>
      </c>
      <c r="D45" s="46">
        <v>0</v>
      </c>
      <c r="E45" s="46"/>
      <c r="F45" s="46">
        <f>D45+1</f>
        <v>1</v>
      </c>
      <c r="G45" s="46"/>
      <c r="H45" s="46">
        <f>F45+1</f>
        <v>2</v>
      </c>
      <c r="I45" s="46"/>
      <c r="J45" s="46">
        <f>H45+1</f>
        <v>3</v>
      </c>
      <c r="K45" s="46"/>
      <c r="N45" s="21"/>
      <c r="O45" s="21"/>
      <c r="P45" s="21"/>
      <c r="Q45" s="21"/>
      <c r="R45" s="80">
        <v>3</v>
      </c>
      <c r="S45" s="81"/>
      <c r="T45" s="81"/>
      <c r="U45" s="81"/>
      <c r="V45" s="81"/>
      <c r="W45" s="81"/>
      <c r="X45" s="81"/>
      <c r="Y45" s="81"/>
      <c r="Z45" s="81"/>
      <c r="AA45" s="81"/>
      <c r="AB45" s="81"/>
      <c r="AC45" s="81"/>
      <c r="AD45" s="81"/>
      <c r="AE45" s="81"/>
      <c r="AF45" s="81"/>
      <c r="AG45" s="82"/>
      <c r="AH45" s="46">
        <v>4</v>
      </c>
      <c r="AI45" s="46"/>
      <c r="BE45" s="21"/>
      <c r="BF45" s="21"/>
      <c r="BG45" s="21"/>
      <c r="BH45" s="21"/>
      <c r="BI45" s="71">
        <v>0</v>
      </c>
      <c r="BJ45" s="72"/>
      <c r="BK45" s="72"/>
      <c r="BL45" s="73"/>
      <c r="BY45" s="21"/>
      <c r="BZ45" s="21"/>
      <c r="CA45" s="21"/>
      <c r="CB45" s="21"/>
      <c r="CC45" s="57">
        <v>0</v>
      </c>
      <c r="CD45" s="58"/>
      <c r="CE45" s="58"/>
      <c r="CF45" s="59"/>
      <c r="CG45" s="60">
        <v>1</v>
      </c>
      <c r="CH45" s="61"/>
      <c r="CI45" s="61"/>
      <c r="CJ45" s="62"/>
      <c r="CK45" s="67">
        <v>2</v>
      </c>
      <c r="CL45" s="79"/>
      <c r="CM45" s="79"/>
      <c r="CN45" s="68"/>
      <c r="CO45" s="69">
        <v>3</v>
      </c>
      <c r="CP45" s="74"/>
      <c r="CQ45" s="74"/>
      <c r="CR45" s="70"/>
    </row>
    <row r="46" spans="1:96">
      <c r="A46" s="12"/>
    </row>
    <row r="47" spans="1:96">
      <c r="A47" s="12" t="s">
        <v>15</v>
      </c>
      <c r="F47" s="46">
        <v>0</v>
      </c>
      <c r="G47" s="46"/>
      <c r="H47" s="46">
        <f>F47+1</f>
        <v>1</v>
      </c>
      <c r="I47" s="46"/>
      <c r="J47" s="46">
        <f>H47+1</f>
        <v>2</v>
      </c>
      <c r="K47" s="46"/>
      <c r="L47" s="71">
        <f>J47+1</f>
        <v>3</v>
      </c>
      <c r="M47" s="73"/>
      <c r="P47" s="21"/>
      <c r="Q47" s="21"/>
      <c r="T47" s="57">
        <v>0</v>
      </c>
      <c r="U47" s="59"/>
      <c r="X47" s="60">
        <v>1</v>
      </c>
      <c r="Y47" s="62"/>
      <c r="AB47" s="67">
        <v>2</v>
      </c>
      <c r="AC47" s="68"/>
      <c r="AF47" s="69">
        <v>3</v>
      </c>
      <c r="AG47" s="70"/>
      <c r="AJ47" s="46">
        <v>4</v>
      </c>
      <c r="AK47" s="46"/>
      <c r="BG47" s="21"/>
      <c r="BH47" s="21"/>
      <c r="BK47" s="71">
        <v>0</v>
      </c>
      <c r="BL47" s="73"/>
      <c r="CA47" s="21"/>
      <c r="CB47" s="21"/>
      <c r="CE47" s="57">
        <v>0</v>
      </c>
      <c r="CF47" s="59"/>
      <c r="CI47" s="60">
        <v>1</v>
      </c>
      <c r="CJ47" s="62"/>
      <c r="CM47" s="67">
        <v>2</v>
      </c>
      <c r="CN47" s="68"/>
      <c r="CQ47" s="69">
        <v>3</v>
      </c>
      <c r="CR47" s="70"/>
    </row>
    <row r="48" spans="1:96">
      <c r="A48" s="12"/>
    </row>
    <row r="49" spans="1:96">
      <c r="A49" s="12" t="s">
        <v>19</v>
      </c>
      <c r="P49" s="21"/>
      <c r="Q49" s="21"/>
      <c r="T49" s="57">
        <v>0</v>
      </c>
      <c r="U49" s="59"/>
      <c r="X49" s="60">
        <v>1</v>
      </c>
      <c r="Y49" s="62"/>
      <c r="AB49" s="67">
        <v>2</v>
      </c>
      <c r="AC49" s="68"/>
      <c r="AF49" s="69">
        <v>3</v>
      </c>
      <c r="AG49" s="70"/>
      <c r="BG49" s="21"/>
      <c r="BH49" s="21"/>
      <c r="BK49" s="71">
        <v>0</v>
      </c>
      <c r="BL49" s="73"/>
      <c r="CA49" s="21"/>
      <c r="CB49" s="21"/>
      <c r="CE49" s="57">
        <v>0</v>
      </c>
      <c r="CF49" s="59"/>
      <c r="CI49" s="60">
        <v>1</v>
      </c>
      <c r="CJ49" s="62"/>
      <c r="CM49" s="67">
        <v>2</v>
      </c>
      <c r="CN49" s="68"/>
      <c r="CQ49" s="69">
        <v>3</v>
      </c>
      <c r="CR49" s="70"/>
    </row>
    <row r="50" spans="1:96">
      <c r="A50" s="12"/>
    </row>
    <row r="51" spans="1:96">
      <c r="A51" s="12" t="s">
        <v>16</v>
      </c>
      <c r="C51" s="1"/>
      <c r="D51" s="1"/>
      <c r="E51" s="1"/>
      <c r="F51" s="1"/>
      <c r="G51" s="1"/>
      <c r="H51" s="1"/>
      <c r="I51" s="1"/>
      <c r="J51" s="1"/>
      <c r="K51" s="1"/>
      <c r="L51" s="1"/>
      <c r="M51" s="1"/>
      <c r="N51" s="1"/>
      <c r="O51" s="1"/>
      <c r="P51" s="24"/>
      <c r="Q51" s="24"/>
      <c r="R51" s="1"/>
      <c r="S51" s="1"/>
      <c r="T51" s="15"/>
      <c r="U51" s="16"/>
      <c r="V51" s="1"/>
      <c r="W51" s="1"/>
      <c r="X51" s="15"/>
      <c r="Y51" s="16"/>
      <c r="Z51" s="1"/>
      <c r="AA51" s="1"/>
      <c r="AB51" s="15"/>
      <c r="AC51" s="16"/>
      <c r="AD51" s="1"/>
      <c r="AE51" s="1"/>
      <c r="AF51" s="15"/>
      <c r="AG51" s="16"/>
      <c r="BE51" s="1"/>
      <c r="BF51" s="1"/>
      <c r="BG51" s="22"/>
      <c r="BH51" s="22"/>
      <c r="BI51" s="1"/>
      <c r="BJ51" s="1"/>
      <c r="BK51" s="15"/>
      <c r="BL51" s="17"/>
      <c r="BM51" s="20"/>
      <c r="BN51" s="19"/>
      <c r="BO51" s="19"/>
      <c r="BP51" s="19"/>
      <c r="BQ51" s="19"/>
      <c r="BR51" s="19"/>
      <c r="BS51" s="19"/>
      <c r="BT51" s="19"/>
      <c r="BY51" s="1"/>
      <c r="BZ51" s="1"/>
      <c r="CA51" s="24"/>
      <c r="CB51" s="24"/>
      <c r="CC51" s="1"/>
      <c r="CD51" s="1"/>
      <c r="CE51" s="15"/>
      <c r="CF51" s="16"/>
      <c r="CG51" s="1"/>
      <c r="CH51" s="1"/>
      <c r="CI51" s="15"/>
      <c r="CJ51" s="16"/>
      <c r="CK51" s="1"/>
      <c r="CL51" s="1"/>
      <c r="CM51" s="15"/>
      <c r="CN51" s="16"/>
      <c r="CO51" s="1"/>
      <c r="CP51" s="1"/>
      <c r="CQ51" s="15"/>
      <c r="CR51" s="16"/>
    </row>
    <row r="53" spans="1:96">
      <c r="A53" s="13" t="s">
        <v>11</v>
      </c>
      <c r="N53" s="56">
        <v>0</v>
      </c>
      <c r="O53" s="56"/>
      <c r="R53" s="53">
        <v>1</v>
      </c>
      <c r="S53" s="53"/>
      <c r="T53" s="56">
        <v>0</v>
      </c>
      <c r="U53" s="56"/>
      <c r="V53" s="50">
        <v>2</v>
      </c>
      <c r="W53" s="50"/>
      <c r="X53" s="53">
        <v>1</v>
      </c>
      <c r="Y53" s="53"/>
      <c r="Z53" s="49">
        <v>3</v>
      </c>
      <c r="AA53" s="49"/>
      <c r="AB53" s="50">
        <v>2</v>
      </c>
      <c r="AC53" s="50"/>
      <c r="AF53" s="49">
        <v>3</v>
      </c>
      <c r="AG53" s="49"/>
      <c r="BE53" s="46">
        <v>0</v>
      </c>
      <c r="BF53" s="46"/>
      <c r="BG53" s="21"/>
      <c r="BH53" s="21"/>
      <c r="BI53" s="21"/>
      <c r="BJ53" s="21"/>
      <c r="BK53" s="46">
        <v>0</v>
      </c>
      <c r="BL53" s="46"/>
      <c r="BY53" s="56">
        <v>0</v>
      </c>
      <c r="BZ53" s="56"/>
      <c r="CC53" s="53">
        <v>1</v>
      </c>
      <c r="CD53" s="53"/>
      <c r="CE53" s="56">
        <v>0</v>
      </c>
      <c r="CF53" s="56"/>
      <c r="CG53" s="50">
        <v>2</v>
      </c>
      <c r="CH53" s="50"/>
      <c r="CI53" s="53">
        <v>1</v>
      </c>
      <c r="CJ53" s="53"/>
      <c r="CK53" s="49">
        <v>3</v>
      </c>
      <c r="CL53" s="49"/>
      <c r="CM53" s="50">
        <v>2</v>
      </c>
      <c r="CN53" s="50"/>
      <c r="CQ53" s="49">
        <v>3</v>
      </c>
      <c r="CR53" s="49"/>
    </row>
    <row r="54" spans="1:96">
      <c r="A54" s="13"/>
    </row>
    <row r="55" spans="1:96">
      <c r="A55" s="13" t="s">
        <v>12</v>
      </c>
      <c r="P55" s="56">
        <v>0</v>
      </c>
      <c r="Q55" s="56"/>
      <c r="T55" s="53">
        <v>1</v>
      </c>
      <c r="U55" s="53"/>
      <c r="X55" s="50">
        <v>2</v>
      </c>
      <c r="Y55" s="50"/>
      <c r="AB55" s="49">
        <v>3</v>
      </c>
      <c r="AC55" s="49"/>
      <c r="BG55" s="46">
        <v>0</v>
      </c>
      <c r="BH55" s="46"/>
      <c r="BK55" s="21"/>
      <c r="BL55" s="21"/>
      <c r="CA55" s="56">
        <v>0</v>
      </c>
      <c r="CB55" s="56"/>
      <c r="CE55" s="53">
        <v>1</v>
      </c>
      <c r="CF55" s="53"/>
      <c r="CI55" s="50">
        <v>2</v>
      </c>
      <c r="CJ55" s="50"/>
      <c r="CM55" s="49">
        <v>3</v>
      </c>
      <c r="CN55" s="49"/>
    </row>
    <row r="56" spans="1:96">
      <c r="A56" s="13"/>
    </row>
    <row r="57" spans="1:96">
      <c r="A57" s="13" t="s">
        <v>18</v>
      </c>
      <c r="T57" s="57">
        <v>0</v>
      </c>
      <c r="U57" s="59"/>
      <c r="X57" s="60">
        <v>1</v>
      </c>
      <c r="Y57" s="62"/>
      <c r="AB57" s="67">
        <v>2</v>
      </c>
      <c r="AC57" s="68"/>
      <c r="AF57" s="69">
        <v>3</v>
      </c>
      <c r="AG57" s="70"/>
      <c r="BG57" s="21"/>
      <c r="BH57" s="21"/>
      <c r="BK57" s="71">
        <v>0</v>
      </c>
      <c r="BL57" s="73"/>
      <c r="CE57" s="57">
        <v>0</v>
      </c>
      <c r="CF57" s="59"/>
      <c r="CI57" s="60">
        <v>1</v>
      </c>
      <c r="CJ57" s="62"/>
      <c r="CM57" s="67">
        <v>2</v>
      </c>
      <c r="CN57" s="68"/>
      <c r="CQ57" s="69">
        <v>3</v>
      </c>
      <c r="CR57" s="70"/>
    </row>
    <row r="58" spans="1:96">
      <c r="A58" s="13"/>
    </row>
    <row r="59" spans="1:96">
      <c r="A59" s="13" t="s">
        <v>17</v>
      </c>
      <c r="C59" s="1"/>
      <c r="D59" s="1"/>
      <c r="E59" s="1"/>
      <c r="F59" s="1"/>
      <c r="G59" s="1"/>
      <c r="H59" s="1"/>
      <c r="I59" s="1"/>
      <c r="J59" s="1"/>
      <c r="K59" s="1"/>
      <c r="L59" s="1"/>
      <c r="M59" s="1"/>
      <c r="N59" s="1"/>
      <c r="O59" s="1"/>
      <c r="P59" s="24"/>
      <c r="Q59" s="24"/>
      <c r="R59" s="1"/>
      <c r="S59" s="1"/>
      <c r="T59" s="15"/>
      <c r="U59" s="16"/>
      <c r="V59" s="1"/>
      <c r="W59" s="1"/>
      <c r="X59" s="15"/>
      <c r="Y59" s="16"/>
      <c r="Z59" s="1"/>
      <c r="AA59" s="1"/>
      <c r="AB59" s="15"/>
      <c r="AC59" s="16"/>
      <c r="AD59" s="1"/>
      <c r="AE59" s="1"/>
      <c r="AF59" s="15"/>
      <c r="AG59" s="16"/>
      <c r="BE59" s="1"/>
      <c r="BF59" s="1"/>
      <c r="BG59" s="22"/>
      <c r="BH59" s="22"/>
      <c r="BI59" s="1"/>
      <c r="BJ59" s="1"/>
      <c r="BK59" s="15"/>
      <c r="BL59" s="17"/>
      <c r="BY59" s="1"/>
      <c r="BZ59" s="1"/>
      <c r="CA59" s="24"/>
      <c r="CB59" s="24"/>
      <c r="CC59" s="1"/>
      <c r="CD59" s="1"/>
      <c r="CE59" s="15"/>
      <c r="CF59" s="16"/>
      <c r="CG59" s="1"/>
      <c r="CH59" s="1"/>
      <c r="CI59" s="15"/>
      <c r="CJ59" s="16"/>
      <c r="CK59" s="1"/>
      <c r="CL59" s="1"/>
      <c r="CM59" s="15"/>
      <c r="CN59" s="16"/>
      <c r="CO59" s="1"/>
      <c r="CP59" s="1"/>
      <c r="CQ59" s="15"/>
      <c r="CR59" s="16"/>
    </row>
    <row r="61" spans="1:96">
      <c r="A61" t="s">
        <v>41</v>
      </c>
      <c r="R61" s="56">
        <v>0</v>
      </c>
      <c r="S61" s="56"/>
      <c r="T61" s="56"/>
      <c r="U61" s="56"/>
      <c r="V61" s="53">
        <v>1</v>
      </c>
      <c r="W61" s="53"/>
      <c r="X61" s="53"/>
      <c r="Y61" s="53"/>
      <c r="Z61" s="50">
        <v>2</v>
      </c>
      <c r="AA61" s="50"/>
      <c r="AB61" s="50"/>
      <c r="AC61" s="50"/>
      <c r="AD61" s="49">
        <v>3</v>
      </c>
      <c r="AE61" s="49"/>
      <c r="AF61" s="49"/>
      <c r="AG61" s="49"/>
    </row>
    <row r="63" spans="1:96">
      <c r="A63" s="33" t="s">
        <v>25</v>
      </c>
      <c r="D63" s="46">
        <v>0</v>
      </c>
      <c r="E63" s="46"/>
      <c r="F63" s="46">
        <f>D63+1</f>
        <v>1</v>
      </c>
      <c r="G63" s="46"/>
      <c r="H63" s="46">
        <f>F63+1</f>
        <v>2</v>
      </c>
      <c r="I63" s="46"/>
      <c r="J63" s="46">
        <f>H63+1</f>
        <v>3</v>
      </c>
      <c r="K63" s="46"/>
      <c r="BY63" t="s">
        <v>20</v>
      </c>
    </row>
    <row r="64" spans="1:96">
      <c r="A64" s="33"/>
      <c r="BY64" t="s">
        <v>21</v>
      </c>
    </row>
    <row r="65" spans="1:77">
      <c r="A65" s="33" t="s">
        <v>26</v>
      </c>
      <c r="F65" s="46">
        <v>0</v>
      </c>
      <c r="G65" s="46"/>
      <c r="H65" s="46">
        <f>F65+1</f>
        <v>1</v>
      </c>
      <c r="I65" s="46"/>
      <c r="J65" s="46">
        <f>H65+1</f>
        <v>2</v>
      </c>
      <c r="K65" s="46"/>
      <c r="L65" s="46">
        <f>J65+1</f>
        <v>3</v>
      </c>
      <c r="M65" s="46"/>
      <c r="N65" s="46"/>
      <c r="O65" s="46"/>
      <c r="P65" s="46"/>
      <c r="Q65" s="46"/>
      <c r="R65" s="46"/>
      <c r="S65" s="46"/>
      <c r="T65" s="46"/>
      <c r="U65" s="46"/>
      <c r="V65" s="46"/>
      <c r="W65" s="46"/>
      <c r="X65" s="46"/>
      <c r="Y65" s="46"/>
      <c r="Z65" s="46"/>
      <c r="AA65" s="46"/>
      <c r="AB65" s="46"/>
      <c r="AC65" s="46"/>
      <c r="AD65" s="46"/>
      <c r="AE65" s="46"/>
      <c r="AF65" s="46"/>
      <c r="AG65" s="46"/>
      <c r="BY65" t="s">
        <v>22</v>
      </c>
    </row>
    <row r="66" spans="1:77">
      <c r="A66" s="33"/>
      <c r="BY66" t="s">
        <v>23</v>
      </c>
    </row>
    <row r="67" spans="1:77">
      <c r="A67" s="33" t="s">
        <v>37</v>
      </c>
      <c r="B67" s="18"/>
      <c r="C67" s="6"/>
      <c r="D67" s="15"/>
      <c r="E67" s="17"/>
      <c r="F67" s="17"/>
      <c r="G67" s="17"/>
      <c r="H67" s="17"/>
      <c r="I67" s="17"/>
      <c r="J67" s="17"/>
      <c r="K67" s="16"/>
      <c r="L67" s="1"/>
      <c r="M67" s="1"/>
      <c r="N67" s="1"/>
      <c r="O67" s="1"/>
      <c r="P67" s="1"/>
      <c r="Q67" s="1"/>
      <c r="R67" s="1"/>
      <c r="S67" s="1"/>
      <c r="T67" s="1"/>
      <c r="U67" s="1"/>
      <c r="V67" s="1"/>
      <c r="W67" s="1"/>
      <c r="X67" s="1"/>
      <c r="Y67" s="1"/>
      <c r="Z67" s="1"/>
      <c r="AA67" s="1"/>
      <c r="AB67" s="1"/>
      <c r="AC67" s="1"/>
      <c r="AD67" s="1"/>
      <c r="AE67" s="1"/>
      <c r="AF67" s="1"/>
      <c r="AG67" s="1"/>
    </row>
  </sheetData>
  <mergeCells count="200">
    <mergeCell ref="N29:O29"/>
    <mergeCell ref="P29:Q29"/>
    <mergeCell ref="N53:O53"/>
    <mergeCell ref="N35:O35"/>
    <mergeCell ref="L47:M47"/>
    <mergeCell ref="N4:O4"/>
    <mergeCell ref="BK29:BL29"/>
    <mergeCell ref="AL26:AM26"/>
    <mergeCell ref="CI53:CJ53"/>
    <mergeCell ref="R29:S29"/>
    <mergeCell ref="T53:U53"/>
    <mergeCell ref="V28:W28"/>
    <mergeCell ref="X28:Y28"/>
    <mergeCell ref="AH45:AI45"/>
    <mergeCell ref="AJ47:AK47"/>
    <mergeCell ref="Z41:AA41"/>
    <mergeCell ref="AD41:AE41"/>
    <mergeCell ref="Z35:AA35"/>
    <mergeCell ref="X37:Y37"/>
    <mergeCell ref="AB37:AC37"/>
    <mergeCell ref="Z39:AC39"/>
    <mergeCell ref="X43:Y43"/>
    <mergeCell ref="AB43:AC43"/>
    <mergeCell ref="AF43:AG43"/>
    <mergeCell ref="BE4:BF4"/>
    <mergeCell ref="BG4:BH4"/>
    <mergeCell ref="BI4:BJ4"/>
    <mergeCell ref="BK4:BL4"/>
    <mergeCell ref="CK4:CL4"/>
    <mergeCell ref="CM4:CN4"/>
    <mergeCell ref="BY4:BZ4"/>
    <mergeCell ref="CA4:CB4"/>
    <mergeCell ref="BK53:BL53"/>
    <mergeCell ref="BE53:BF53"/>
    <mergeCell ref="BE35:BF35"/>
    <mergeCell ref="BG37:BH37"/>
    <mergeCell ref="BK47:BL47"/>
    <mergeCell ref="CE49:CF49"/>
    <mergeCell ref="BK49:BL49"/>
    <mergeCell ref="CG53:CH53"/>
    <mergeCell ref="CK53:CL53"/>
    <mergeCell ref="R45:AG45"/>
    <mergeCell ref="BE29:BF29"/>
    <mergeCell ref="BG29:BH29"/>
    <mergeCell ref="BI29:BJ29"/>
    <mergeCell ref="BY35:BZ35"/>
    <mergeCell ref="CA37:CB37"/>
    <mergeCell ref="CC41:CD41"/>
    <mergeCell ref="CC45:CF45"/>
    <mergeCell ref="CE47:CF47"/>
    <mergeCell ref="CC35:CD35"/>
    <mergeCell ref="CE37:CF37"/>
    <mergeCell ref="BI45:BL45"/>
    <mergeCell ref="X47:Y47"/>
    <mergeCell ref="AB47:AC47"/>
    <mergeCell ref="AF47:AG47"/>
    <mergeCell ref="CI55:CJ55"/>
    <mergeCell ref="CQ53:CR53"/>
    <mergeCell ref="BG55:BH55"/>
    <mergeCell ref="BY53:BZ53"/>
    <mergeCell ref="CA55:CB55"/>
    <mergeCell ref="CC53:CD53"/>
    <mergeCell ref="CE55:CF55"/>
    <mergeCell ref="CG35:CH35"/>
    <mergeCell ref="CK35:CL35"/>
    <mergeCell ref="CI37:CJ37"/>
    <mergeCell ref="CM37:CN37"/>
    <mergeCell ref="CK41:CL41"/>
    <mergeCell ref="CG41:CH41"/>
    <mergeCell ref="CG45:CJ45"/>
    <mergeCell ref="CI47:CJ47"/>
    <mergeCell ref="CI49:CJ49"/>
    <mergeCell ref="CM53:CN53"/>
    <mergeCell ref="CE53:CF53"/>
    <mergeCell ref="CO4:CP4"/>
    <mergeCell ref="CQ4:CR4"/>
    <mergeCell ref="CG28:CH28"/>
    <mergeCell ref="CI28:CJ28"/>
    <mergeCell ref="CK28:CL28"/>
    <mergeCell ref="CM28:CN28"/>
    <mergeCell ref="CC28:CD28"/>
    <mergeCell ref="CE28:CF28"/>
    <mergeCell ref="CC4:CD4"/>
    <mergeCell ref="CE4:CF4"/>
    <mergeCell ref="CG4:CH4"/>
    <mergeCell ref="CI4:CJ4"/>
    <mergeCell ref="BK57:BL57"/>
    <mergeCell ref="CE57:CF57"/>
    <mergeCell ref="CI57:CJ57"/>
    <mergeCell ref="CM57:CN57"/>
    <mergeCell ref="CQ57:CR57"/>
    <mergeCell ref="BI41:BL41"/>
    <mergeCell ref="CO28:CP28"/>
    <mergeCell ref="CQ28:CR28"/>
    <mergeCell ref="CG29:CH29"/>
    <mergeCell ref="CI29:CJ29"/>
    <mergeCell ref="CK29:CL29"/>
    <mergeCell ref="CM29:CN29"/>
    <mergeCell ref="BY29:BZ29"/>
    <mergeCell ref="CA29:CB29"/>
    <mergeCell ref="CC29:CD29"/>
    <mergeCell ref="CE29:CF29"/>
    <mergeCell ref="CO41:CP41"/>
    <mergeCell ref="CK45:CN45"/>
    <mergeCell ref="CO45:CR45"/>
    <mergeCell ref="CM47:CN47"/>
    <mergeCell ref="CQ47:CR47"/>
    <mergeCell ref="CM49:CN49"/>
    <mergeCell ref="CQ49:CR49"/>
    <mergeCell ref="CM55:CN55"/>
    <mergeCell ref="F63:G63"/>
    <mergeCell ref="H63:I63"/>
    <mergeCell ref="J63:K63"/>
    <mergeCell ref="D45:E45"/>
    <mergeCell ref="F47:G47"/>
    <mergeCell ref="D63:E63"/>
    <mergeCell ref="F65:G65"/>
    <mergeCell ref="F45:G45"/>
    <mergeCell ref="D24:E24"/>
    <mergeCell ref="F24:G24"/>
    <mergeCell ref="H24:I24"/>
    <mergeCell ref="J24:K24"/>
    <mergeCell ref="H65:I65"/>
    <mergeCell ref="J65:K65"/>
    <mergeCell ref="H45:I45"/>
    <mergeCell ref="J45:K45"/>
    <mergeCell ref="H47:I47"/>
    <mergeCell ref="J47:K47"/>
    <mergeCell ref="D26:E26"/>
    <mergeCell ref="F26:G26"/>
    <mergeCell ref="H26:I26"/>
    <mergeCell ref="J26:K26"/>
    <mergeCell ref="P4:Q4"/>
    <mergeCell ref="R4:S4"/>
    <mergeCell ref="T4:U4"/>
    <mergeCell ref="V4:W4"/>
    <mergeCell ref="X4:Y4"/>
    <mergeCell ref="Z4:AA4"/>
    <mergeCell ref="AB4:AC4"/>
    <mergeCell ref="AD4:AE4"/>
    <mergeCell ref="AJ24:AK24"/>
    <mergeCell ref="AF4:AG4"/>
    <mergeCell ref="L24:AI24"/>
    <mergeCell ref="X49:Y49"/>
    <mergeCell ref="AB49:AC49"/>
    <mergeCell ref="AF49:AG49"/>
    <mergeCell ref="X55:Y55"/>
    <mergeCell ref="AB55:AC55"/>
    <mergeCell ref="X53:Y53"/>
    <mergeCell ref="Z53:AA53"/>
    <mergeCell ref="AB53:AC53"/>
    <mergeCell ref="AF53:AG53"/>
    <mergeCell ref="AJ26:AK26"/>
    <mergeCell ref="L26:AI26"/>
    <mergeCell ref="V41:W41"/>
    <mergeCell ref="R35:S35"/>
    <mergeCell ref="V35:W35"/>
    <mergeCell ref="T37:U37"/>
    <mergeCell ref="R53:S53"/>
    <mergeCell ref="V53:W53"/>
    <mergeCell ref="T57:U57"/>
    <mergeCell ref="P55:Q55"/>
    <mergeCell ref="P37:Q37"/>
    <mergeCell ref="T47:U47"/>
    <mergeCell ref="T49:U49"/>
    <mergeCell ref="T55:U55"/>
    <mergeCell ref="R41:S41"/>
    <mergeCell ref="AD39:AG39"/>
    <mergeCell ref="T43:U43"/>
    <mergeCell ref="N31:Q31"/>
    <mergeCell ref="R31:U31"/>
    <mergeCell ref="V31:Y31"/>
    <mergeCell ref="Z31:AC31"/>
    <mergeCell ref="AD31:AG31"/>
    <mergeCell ref="Z28:AA28"/>
    <mergeCell ref="AB28:AC28"/>
    <mergeCell ref="A28:A29"/>
    <mergeCell ref="R61:U61"/>
    <mergeCell ref="V61:Y61"/>
    <mergeCell ref="Z61:AC61"/>
    <mergeCell ref="AD61:AG61"/>
    <mergeCell ref="L65:AG65"/>
    <mergeCell ref="R33:U33"/>
    <mergeCell ref="V33:Y33"/>
    <mergeCell ref="Z33:AC33"/>
    <mergeCell ref="AD33:AG33"/>
    <mergeCell ref="R39:U39"/>
    <mergeCell ref="V39:Y39"/>
    <mergeCell ref="AD28:AE28"/>
    <mergeCell ref="AF28:AG28"/>
    <mergeCell ref="V29:W29"/>
    <mergeCell ref="X29:Y29"/>
    <mergeCell ref="Z29:AA29"/>
    <mergeCell ref="AB29:AC29"/>
    <mergeCell ref="R28:S28"/>
    <mergeCell ref="T28:U28"/>
    <mergeCell ref="T29:U29"/>
    <mergeCell ref="X57:Y57"/>
    <mergeCell ref="AB57:AC57"/>
    <mergeCell ref="AF57:AG57"/>
  </mergeCells>
  <pageMargins left="0.7" right="0.7" top="0.75" bottom="0.75" header="0.3" footer="0.3"/>
  <pageSetup orientation="portrait" horizontalDpi="0" verticalDpi="0" r:id="rId1"/>
  <legacyDrawing r:id="rId2"/>
</worksheet>
</file>

<file path=xl/worksheets/sheet4.xml><?xml version="1.0" encoding="utf-8"?>
<worksheet xmlns="http://schemas.openxmlformats.org/spreadsheetml/2006/main" xmlns:r="http://schemas.openxmlformats.org/officeDocument/2006/relationships">
  <dimension ref="A4:Z10"/>
  <sheetViews>
    <sheetView workbookViewId="0">
      <selection activeCell="G10" sqref="G10"/>
    </sheetView>
  </sheetViews>
  <sheetFormatPr defaultRowHeight="15"/>
  <cols>
    <col min="1" max="1" width="13.5703125" bestFit="1" customWidth="1"/>
    <col min="2" max="26" width="2.7109375" customWidth="1"/>
  </cols>
  <sheetData>
    <row r="4" spans="1:26">
      <c r="A4" t="s">
        <v>49</v>
      </c>
      <c r="B4" s="36">
        <v>0</v>
      </c>
      <c r="C4" s="36">
        <v>1</v>
      </c>
      <c r="D4" s="36">
        <v>2</v>
      </c>
      <c r="E4" s="36">
        <v>3</v>
      </c>
      <c r="F4" s="36">
        <v>0</v>
      </c>
      <c r="G4" s="36">
        <v>1</v>
      </c>
      <c r="H4" s="36">
        <v>2</v>
      </c>
      <c r="I4" s="36">
        <v>3</v>
      </c>
      <c r="J4" s="36">
        <v>0</v>
      </c>
      <c r="K4" s="36">
        <v>1</v>
      </c>
      <c r="L4" s="36">
        <v>2</v>
      </c>
      <c r="M4" s="36">
        <v>3</v>
      </c>
      <c r="N4" s="36">
        <v>0</v>
      </c>
      <c r="O4" s="36">
        <v>1</v>
      </c>
      <c r="P4" s="36">
        <v>2</v>
      </c>
      <c r="Q4" s="36">
        <v>3</v>
      </c>
      <c r="R4" s="36">
        <v>0</v>
      </c>
      <c r="S4" s="36">
        <v>1</v>
      </c>
      <c r="T4" s="36">
        <v>2</v>
      </c>
      <c r="U4" s="36">
        <v>3</v>
      </c>
      <c r="V4" s="36">
        <v>0</v>
      </c>
      <c r="W4" s="36">
        <v>1</v>
      </c>
      <c r="X4" s="36">
        <v>2</v>
      </c>
      <c r="Y4" s="36">
        <v>3</v>
      </c>
    </row>
    <row r="5" spans="1:26">
      <c r="A5" t="s">
        <v>48</v>
      </c>
      <c r="B5" s="36"/>
      <c r="C5" s="36"/>
      <c r="D5" s="36"/>
      <c r="E5" s="36" t="s">
        <v>53</v>
      </c>
      <c r="F5" s="36"/>
      <c r="G5" s="36"/>
      <c r="H5" s="36"/>
      <c r="I5" s="36" t="s">
        <v>50</v>
      </c>
      <c r="J5" s="36"/>
      <c r="K5" s="36"/>
      <c r="L5" s="36"/>
      <c r="M5" s="36" t="s">
        <v>54</v>
      </c>
      <c r="N5" s="36"/>
      <c r="O5" s="36"/>
      <c r="P5" s="36"/>
      <c r="Q5" s="36" t="s">
        <v>55</v>
      </c>
      <c r="R5" s="36"/>
      <c r="S5" s="36"/>
      <c r="T5" s="36"/>
      <c r="U5" s="36"/>
      <c r="V5" s="36"/>
      <c r="W5" s="36"/>
      <c r="X5" s="36"/>
      <c r="Y5" s="36"/>
      <c r="Z5" s="36"/>
    </row>
    <row r="6" spans="1:26">
      <c r="A6" t="s">
        <v>51</v>
      </c>
      <c r="B6" s="36"/>
      <c r="C6" s="36"/>
      <c r="D6" s="36"/>
      <c r="E6" s="36"/>
      <c r="F6" s="36" t="s">
        <v>53</v>
      </c>
      <c r="G6" s="36"/>
      <c r="H6" s="36"/>
      <c r="I6" s="36"/>
      <c r="J6" s="36" t="s">
        <v>50</v>
      </c>
      <c r="K6" s="36"/>
      <c r="L6" s="36"/>
      <c r="M6" s="36"/>
      <c r="N6" s="36" t="s">
        <v>54</v>
      </c>
      <c r="O6" s="36"/>
      <c r="P6" s="36"/>
      <c r="Q6" s="36"/>
      <c r="R6" s="36" t="s">
        <v>55</v>
      </c>
      <c r="S6" s="36"/>
      <c r="T6" s="36"/>
      <c r="U6" s="36"/>
      <c r="V6" s="36"/>
      <c r="W6" s="36"/>
      <c r="X6" s="36"/>
      <c r="Y6" s="36"/>
      <c r="Z6" s="36"/>
    </row>
    <row r="7" spans="1:26">
      <c r="A7" t="s">
        <v>52</v>
      </c>
      <c r="F7" s="37" t="s">
        <v>56</v>
      </c>
      <c r="G7" s="38" t="s">
        <v>57</v>
      </c>
      <c r="H7" s="38" t="s">
        <v>58</v>
      </c>
      <c r="I7" s="39" t="s">
        <v>59</v>
      </c>
      <c r="J7" s="37" t="s">
        <v>60</v>
      </c>
      <c r="K7" s="38" t="s">
        <v>61</v>
      </c>
      <c r="L7" s="38" t="s">
        <v>62</v>
      </c>
      <c r="M7" s="39" t="s">
        <v>63</v>
      </c>
      <c r="N7" s="37" t="s">
        <v>64</v>
      </c>
      <c r="O7" s="38" t="s">
        <v>65</v>
      </c>
      <c r="P7" s="38" t="s">
        <v>66</v>
      </c>
      <c r="Q7" s="39" t="s">
        <v>67</v>
      </c>
      <c r="R7" s="37" t="s">
        <v>68</v>
      </c>
      <c r="S7" s="38" t="s">
        <v>69</v>
      </c>
      <c r="T7" s="38" t="s">
        <v>70</v>
      </c>
      <c r="U7" s="39" t="s">
        <v>71</v>
      </c>
    </row>
    <row r="8" spans="1:26">
      <c r="A8" t="s">
        <v>72</v>
      </c>
      <c r="G8" s="37" t="s">
        <v>56</v>
      </c>
      <c r="H8" s="38" t="s">
        <v>57</v>
      </c>
      <c r="I8" s="38" t="s">
        <v>58</v>
      </c>
      <c r="J8" s="39" t="s">
        <v>59</v>
      </c>
      <c r="K8" s="37" t="s">
        <v>60</v>
      </c>
      <c r="L8" s="38" t="s">
        <v>61</v>
      </c>
      <c r="M8" s="38" t="s">
        <v>62</v>
      </c>
      <c r="N8" s="39" t="s">
        <v>63</v>
      </c>
      <c r="O8" s="37" t="s">
        <v>64</v>
      </c>
      <c r="P8" s="38" t="s">
        <v>65</v>
      </c>
      <c r="Q8" s="38" t="s">
        <v>66</v>
      </c>
      <c r="R8" s="39" t="s">
        <v>67</v>
      </c>
      <c r="S8" s="37" t="s">
        <v>68</v>
      </c>
      <c r="T8" s="38" t="s">
        <v>69</v>
      </c>
      <c r="U8" s="38" t="s">
        <v>70</v>
      </c>
      <c r="V8" s="39" t="s">
        <v>71</v>
      </c>
    </row>
    <row r="9" spans="1:26">
      <c r="A9" t="s">
        <v>73</v>
      </c>
      <c r="F9">
        <v>1</v>
      </c>
      <c r="J9">
        <v>1</v>
      </c>
      <c r="N9">
        <v>1</v>
      </c>
      <c r="R9">
        <v>1</v>
      </c>
    </row>
    <row r="10" spans="1:26">
      <c r="A10" t="s">
        <v>74</v>
      </c>
      <c r="G10">
        <v>1</v>
      </c>
      <c r="K10">
        <v>1</v>
      </c>
      <c r="O10">
        <v>1</v>
      </c>
      <c r="S10">
        <v>1</v>
      </c>
    </row>
  </sheetData>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dimension ref="A2:BE17"/>
  <sheetViews>
    <sheetView workbookViewId="0">
      <selection activeCell="C4" sqref="C4:H4"/>
    </sheetView>
  </sheetViews>
  <sheetFormatPr defaultRowHeight="15"/>
  <cols>
    <col min="1" max="1" width="16.140625" bestFit="1" customWidth="1"/>
    <col min="2" max="57" width="3" customWidth="1"/>
  </cols>
  <sheetData>
    <row r="2" spans="1:57">
      <c r="A2" t="s">
        <v>0</v>
      </c>
      <c r="B2" s="1"/>
      <c r="C2" s="2"/>
      <c r="D2" s="1"/>
      <c r="E2" s="2"/>
      <c r="F2" s="1"/>
      <c r="G2" s="2"/>
      <c r="H2" s="1"/>
      <c r="I2" s="2"/>
      <c r="J2" s="1"/>
      <c r="K2" s="2"/>
      <c r="L2" s="1"/>
      <c r="M2" s="2"/>
      <c r="N2" s="1"/>
      <c r="O2" s="2"/>
      <c r="P2" s="1"/>
      <c r="Q2" s="2"/>
      <c r="R2" s="1"/>
      <c r="S2" s="2"/>
      <c r="T2" s="1"/>
      <c r="U2" s="2"/>
      <c r="V2" s="1"/>
      <c r="W2" s="2"/>
      <c r="X2" s="1"/>
      <c r="Y2" s="2"/>
      <c r="Z2" s="1"/>
      <c r="AA2" s="2"/>
      <c r="AB2" s="1"/>
      <c r="AC2" s="2"/>
      <c r="AD2" s="1"/>
      <c r="AE2" s="2"/>
      <c r="AF2" s="1"/>
      <c r="AG2" s="2"/>
      <c r="AH2" s="1"/>
      <c r="AI2" s="2"/>
      <c r="AJ2" s="1"/>
      <c r="AK2" s="2"/>
      <c r="AL2" s="1"/>
      <c r="AM2" s="2"/>
      <c r="AN2" s="1"/>
      <c r="AO2" s="2"/>
      <c r="AP2" s="1"/>
      <c r="AQ2" s="2"/>
      <c r="AR2" s="1"/>
      <c r="AS2" s="2"/>
      <c r="AT2" s="1"/>
      <c r="AU2" s="2"/>
      <c r="AV2" s="1"/>
      <c r="AW2" s="2"/>
      <c r="AX2" s="1"/>
      <c r="AY2" s="2"/>
      <c r="AZ2" s="1"/>
      <c r="BA2" s="2"/>
      <c r="BB2" s="1"/>
      <c r="BC2" s="2"/>
      <c r="BD2" s="1"/>
      <c r="BE2" s="2"/>
    </row>
    <row r="4" spans="1:57">
      <c r="A4" t="s">
        <v>94</v>
      </c>
      <c r="B4" s="1"/>
      <c r="C4" s="1"/>
      <c r="D4" s="6"/>
      <c r="E4" s="84"/>
      <c r="F4" s="85"/>
      <c r="G4" s="7"/>
      <c r="H4" s="1"/>
      <c r="I4" s="1"/>
      <c r="J4" s="1"/>
      <c r="K4" s="1"/>
      <c r="L4" s="1"/>
      <c r="M4" s="1"/>
      <c r="N4" s="1"/>
      <c r="O4" s="1"/>
      <c r="P4" s="1"/>
      <c r="Q4" s="1"/>
      <c r="R4" s="1"/>
      <c r="S4" s="1"/>
      <c r="T4" s="1"/>
      <c r="U4" s="84"/>
      <c r="V4" s="85"/>
      <c r="W4" s="1"/>
      <c r="X4" s="1"/>
      <c r="Y4" s="1"/>
      <c r="Z4" s="1"/>
      <c r="AA4" s="1"/>
      <c r="AB4" s="1"/>
      <c r="AC4" s="1"/>
      <c r="AD4" s="1"/>
      <c r="AE4" s="84"/>
      <c r="AF4" s="85"/>
      <c r="AG4" s="1"/>
      <c r="AH4" s="1"/>
      <c r="AI4" s="1"/>
      <c r="AJ4" s="1"/>
      <c r="AK4" s="1"/>
      <c r="AL4" s="1"/>
      <c r="AM4" s="1"/>
      <c r="AN4" s="1"/>
      <c r="AO4" s="1"/>
      <c r="AP4" s="1"/>
      <c r="AQ4" s="1"/>
      <c r="AR4" s="1"/>
      <c r="AS4" s="1"/>
      <c r="AT4" s="1"/>
      <c r="AU4" s="1"/>
      <c r="AV4" s="1"/>
      <c r="AW4" s="1"/>
      <c r="AX4" s="1"/>
      <c r="AY4" s="1"/>
      <c r="AZ4" s="1"/>
      <c r="BA4" s="1"/>
      <c r="BB4" s="1"/>
      <c r="BC4" s="1"/>
      <c r="BD4" s="1"/>
      <c r="BE4" s="1"/>
    </row>
    <row r="6" spans="1:57">
      <c r="A6" t="s">
        <v>95</v>
      </c>
      <c r="E6" s="86" t="s">
        <v>98</v>
      </c>
      <c r="F6" s="87"/>
      <c r="U6" s="86" t="s">
        <v>98</v>
      </c>
      <c r="V6" s="87"/>
      <c r="AE6" s="86" t="s">
        <v>98</v>
      </c>
      <c r="AF6" s="87"/>
    </row>
    <row r="8" spans="1:57">
      <c r="A8" t="s">
        <v>103</v>
      </c>
      <c r="G8" s="86"/>
      <c r="H8" s="87"/>
      <c r="W8" s="86"/>
      <c r="X8" s="87"/>
      <c r="AG8" s="86"/>
      <c r="AH8" s="87"/>
    </row>
    <row r="10" spans="1:57" ht="15" customHeight="1">
      <c r="A10" t="s">
        <v>96</v>
      </c>
      <c r="G10" s="88" t="s">
        <v>99</v>
      </c>
      <c r="H10" s="89"/>
      <c r="I10" s="88" t="s">
        <v>99</v>
      </c>
      <c r="J10" s="89"/>
      <c r="K10" s="88" t="s">
        <v>99</v>
      </c>
      <c r="L10" s="89"/>
      <c r="M10" s="88" t="s">
        <v>99</v>
      </c>
      <c r="N10" s="89"/>
      <c r="W10" s="88" t="s">
        <v>99</v>
      </c>
      <c r="X10" s="89"/>
    </row>
    <row r="12" spans="1:57">
      <c r="A12" t="s">
        <v>97</v>
      </c>
      <c r="B12" s="1"/>
      <c r="C12" s="84"/>
      <c r="D12" s="90"/>
      <c r="E12" s="90"/>
      <c r="F12" s="85"/>
      <c r="G12" s="1"/>
      <c r="H12" s="1"/>
      <c r="I12" s="1"/>
      <c r="J12" s="1"/>
      <c r="K12" s="1"/>
      <c r="L12" s="1"/>
      <c r="M12" s="1"/>
      <c r="N12" s="6"/>
      <c r="O12" s="84"/>
      <c r="P12" s="90"/>
      <c r="Q12" s="90"/>
      <c r="R12" s="90"/>
      <c r="S12" s="90"/>
      <c r="T12" s="90"/>
      <c r="U12" s="90"/>
      <c r="V12" s="85"/>
      <c r="W12" s="1"/>
      <c r="X12" s="1"/>
      <c r="Y12" s="84"/>
      <c r="Z12" s="90"/>
      <c r="AA12" s="90"/>
      <c r="AB12" s="90"/>
      <c r="AC12" s="90"/>
      <c r="AD12" s="90"/>
      <c r="AE12" s="90"/>
      <c r="AF12" s="85"/>
      <c r="AG12" s="84"/>
      <c r="AH12" s="90"/>
      <c r="AI12" s="90"/>
      <c r="AJ12" s="90"/>
      <c r="AK12" s="90"/>
      <c r="AL12" s="90"/>
      <c r="AM12" s="90"/>
      <c r="AN12" s="85"/>
      <c r="AO12" s="1"/>
      <c r="AP12" s="1"/>
      <c r="AQ12" s="1"/>
      <c r="AR12" s="1"/>
      <c r="AS12" s="1"/>
      <c r="AT12" s="1"/>
      <c r="AU12" s="1"/>
      <c r="AV12" s="1"/>
      <c r="AW12" s="1"/>
      <c r="AX12" s="1"/>
      <c r="AY12" s="1"/>
      <c r="AZ12" s="1"/>
      <c r="BA12" s="1"/>
      <c r="BB12" s="1"/>
      <c r="BC12" s="1"/>
      <c r="BD12" s="1"/>
      <c r="BE12" s="1"/>
    </row>
    <row r="15" spans="1:57">
      <c r="A15" t="s">
        <v>100</v>
      </c>
      <c r="E15" s="86" t="s">
        <v>98</v>
      </c>
      <c r="F15" s="87"/>
    </row>
    <row r="17" spans="1:6">
      <c r="A17" t="s">
        <v>101</v>
      </c>
      <c r="E17" s="86" t="s">
        <v>102</v>
      </c>
      <c r="F17" s="87"/>
    </row>
  </sheetData>
  <mergeCells count="20">
    <mergeCell ref="C12:F12"/>
    <mergeCell ref="AG12:AN12"/>
    <mergeCell ref="E15:F15"/>
    <mergeCell ref="E17:F17"/>
    <mergeCell ref="G8:H8"/>
    <mergeCell ref="W8:X8"/>
    <mergeCell ref="AG8:AH8"/>
    <mergeCell ref="M10:N10"/>
    <mergeCell ref="U4:V4"/>
    <mergeCell ref="U6:V6"/>
    <mergeCell ref="W10:X10"/>
    <mergeCell ref="Y12:AF12"/>
    <mergeCell ref="AE4:AF4"/>
    <mergeCell ref="AE6:AF6"/>
    <mergeCell ref="O12:V12"/>
    <mergeCell ref="E4:F4"/>
    <mergeCell ref="E6:F6"/>
    <mergeCell ref="G10:H10"/>
    <mergeCell ref="I10:J10"/>
    <mergeCell ref="K10:L10"/>
  </mergeCell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dimension ref="A2:BE15"/>
  <sheetViews>
    <sheetView workbookViewId="0"/>
  </sheetViews>
  <sheetFormatPr defaultRowHeight="15"/>
  <cols>
    <col min="1" max="1" width="33.7109375" customWidth="1"/>
    <col min="2" max="57" width="2.85546875" customWidth="1"/>
  </cols>
  <sheetData>
    <row r="2" spans="1:57">
      <c r="A2" t="s">
        <v>0</v>
      </c>
      <c r="B2" s="1"/>
      <c r="C2" s="2"/>
      <c r="D2" s="1"/>
      <c r="E2" s="2"/>
      <c r="F2" s="1"/>
      <c r="G2" s="2"/>
      <c r="H2" s="1"/>
      <c r="I2" s="2"/>
      <c r="J2" s="1"/>
      <c r="K2" s="2"/>
      <c r="L2" s="1"/>
      <c r="M2" s="2"/>
      <c r="N2" s="1"/>
      <c r="O2" s="2"/>
      <c r="P2" s="1"/>
      <c r="Q2" s="2"/>
      <c r="R2" s="1"/>
      <c r="S2" s="2"/>
      <c r="T2" s="1"/>
      <c r="U2" s="2"/>
      <c r="V2" s="1"/>
      <c r="W2" s="2"/>
      <c r="X2" s="1"/>
      <c r="Y2" s="2"/>
      <c r="Z2" s="1"/>
      <c r="AA2" s="2"/>
      <c r="AB2" s="1"/>
      <c r="AC2" s="2"/>
      <c r="AD2" s="1"/>
      <c r="AE2" s="2"/>
      <c r="AF2" s="1"/>
      <c r="AG2" s="2"/>
      <c r="AH2" s="1"/>
      <c r="AI2" s="2"/>
      <c r="AJ2" s="1"/>
      <c r="AK2" s="2"/>
      <c r="AL2" s="1"/>
      <c r="AM2" s="2"/>
      <c r="AN2" s="1"/>
      <c r="AO2" s="2"/>
      <c r="AP2" s="1"/>
      <c r="AQ2" s="2"/>
      <c r="AR2" s="1"/>
      <c r="AS2" s="2"/>
      <c r="AT2" s="1"/>
      <c r="AU2" s="2"/>
      <c r="AV2" s="1"/>
      <c r="AW2" s="2"/>
      <c r="AX2" s="1"/>
      <c r="AY2" s="2"/>
      <c r="AZ2" s="1"/>
      <c r="BA2" s="2"/>
      <c r="BB2" s="1"/>
      <c r="BC2" s="2"/>
      <c r="BD2" s="1"/>
      <c r="BE2" s="2"/>
    </row>
    <row r="4" spans="1:57">
      <c r="A4" t="s">
        <v>107</v>
      </c>
      <c r="B4" s="1"/>
      <c r="C4" s="1"/>
      <c r="D4" s="6"/>
      <c r="E4" s="84"/>
      <c r="F4" s="90"/>
      <c r="G4" s="90"/>
      <c r="H4" s="90"/>
      <c r="I4" s="90"/>
      <c r="J4" s="90"/>
      <c r="K4" s="90"/>
      <c r="L4" s="90"/>
      <c r="M4" s="90"/>
      <c r="N4" s="90"/>
      <c r="O4" s="90"/>
      <c r="P4" s="90"/>
      <c r="Q4" s="90"/>
      <c r="R4" s="90"/>
      <c r="S4" s="90"/>
      <c r="T4" s="85"/>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row>
    <row r="6" spans="1:57">
      <c r="A6" t="s">
        <v>113</v>
      </c>
      <c r="B6" s="1"/>
      <c r="C6" s="1"/>
      <c r="D6" s="1"/>
      <c r="E6" s="1"/>
      <c r="F6" s="1"/>
      <c r="G6" s="1"/>
      <c r="H6" s="6"/>
      <c r="I6" s="84"/>
      <c r="J6" s="92"/>
      <c r="K6" s="7"/>
      <c r="L6" s="1"/>
      <c r="M6" s="1"/>
      <c r="N6" s="1"/>
      <c r="O6" s="1"/>
      <c r="P6" s="1"/>
      <c r="Q6" s="1"/>
      <c r="R6" s="1"/>
      <c r="S6" s="1"/>
      <c r="T6" s="1"/>
      <c r="U6" s="1"/>
      <c r="V6" s="1"/>
    </row>
    <row r="8" spans="1:57">
      <c r="A8" t="s">
        <v>108</v>
      </c>
      <c r="B8" s="1"/>
      <c r="C8" s="1"/>
      <c r="D8" s="1"/>
      <c r="E8" s="1"/>
      <c r="F8" s="1"/>
      <c r="G8" s="1"/>
      <c r="H8" s="1"/>
      <c r="I8" s="1"/>
      <c r="J8" s="6"/>
      <c r="K8" s="84"/>
      <c r="L8" s="90"/>
      <c r="M8" s="90"/>
      <c r="N8" s="90"/>
      <c r="O8" s="90"/>
      <c r="P8" s="85"/>
      <c r="Q8" s="1"/>
      <c r="R8" s="6"/>
      <c r="S8" s="84"/>
      <c r="T8" s="92"/>
      <c r="U8" s="7"/>
      <c r="V8" s="1"/>
    </row>
    <row r="10" spans="1:57">
      <c r="A10" t="s">
        <v>109</v>
      </c>
      <c r="E10" s="91" t="s">
        <v>110</v>
      </c>
      <c r="F10" s="91"/>
      <c r="G10" s="91"/>
      <c r="H10" s="91"/>
      <c r="I10" s="91"/>
      <c r="J10" s="91"/>
    </row>
    <row r="12" spans="1:57">
      <c r="A12" t="s">
        <v>111</v>
      </c>
      <c r="K12" s="93" t="s">
        <v>104</v>
      </c>
      <c r="L12" s="93"/>
      <c r="M12" s="93" t="s">
        <v>104</v>
      </c>
      <c r="N12" s="93"/>
      <c r="O12" s="93" t="s">
        <v>104</v>
      </c>
      <c r="P12" s="93"/>
      <c r="S12" s="93" t="s">
        <v>104</v>
      </c>
      <c r="T12" s="93"/>
    </row>
    <row r="14" spans="1:57">
      <c r="A14" s="94" t="s">
        <v>112</v>
      </c>
      <c r="K14" s="91" t="s">
        <v>106</v>
      </c>
      <c r="L14" s="91"/>
      <c r="M14" s="91" t="s">
        <v>106</v>
      </c>
      <c r="N14" s="91"/>
      <c r="O14" s="91" t="s">
        <v>106</v>
      </c>
      <c r="P14" s="91"/>
      <c r="S14" s="91" t="s">
        <v>106</v>
      </c>
      <c r="T14" s="91"/>
    </row>
    <row r="15" spans="1:57">
      <c r="A15" s="94"/>
      <c r="K15" s="93" t="s">
        <v>105</v>
      </c>
      <c r="L15" s="93"/>
      <c r="M15" s="93" t="s">
        <v>105</v>
      </c>
      <c r="N15" s="93"/>
      <c r="O15" s="93" t="s">
        <v>105</v>
      </c>
      <c r="P15" s="93"/>
      <c r="S15" s="93" t="s">
        <v>105</v>
      </c>
      <c r="T15" s="93"/>
    </row>
  </sheetData>
  <mergeCells count="18">
    <mergeCell ref="A14:A15"/>
    <mergeCell ref="S8:T8"/>
    <mergeCell ref="S12:T12"/>
    <mergeCell ref="S14:T14"/>
    <mergeCell ref="S15:T15"/>
    <mergeCell ref="K15:L15"/>
    <mergeCell ref="M15:N15"/>
    <mergeCell ref="O15:P15"/>
    <mergeCell ref="E4:T4"/>
    <mergeCell ref="E10:J10"/>
    <mergeCell ref="K14:L14"/>
    <mergeCell ref="M14:N14"/>
    <mergeCell ref="O14:P14"/>
    <mergeCell ref="I6:J6"/>
    <mergeCell ref="K8:P8"/>
    <mergeCell ref="K12:L12"/>
    <mergeCell ref="M12:N12"/>
    <mergeCell ref="O12:P12"/>
  </mergeCells>
  <pageMargins left="0.7" right="0.7" top="0.75" bottom="0.75" header="0.3" footer="0.3"/>
  <pageSetup orientation="portrait" horizontalDpi="0" verticalDpi="0" r:id="rId1"/>
  <legacyDrawing r:id="rId2"/>
</worksheet>
</file>

<file path=xl/worksheets/sheet7.xml><?xml version="1.0" encoding="utf-8"?>
<worksheet xmlns="http://schemas.openxmlformats.org/spreadsheetml/2006/main" xmlns:r="http://schemas.openxmlformats.org/officeDocument/2006/relationships">
  <dimension ref="A2:BQ78"/>
  <sheetViews>
    <sheetView zoomScale="85" zoomScaleNormal="85" workbookViewId="0">
      <pane xSplit="1" ySplit="3" topLeftCell="B62" activePane="bottomRight" state="frozen"/>
      <selection pane="topRight" activeCell="B1" sqref="B1"/>
      <selection pane="bottomLeft" activeCell="A4" sqref="A4"/>
      <selection pane="bottomRight" activeCell="A66" sqref="A66"/>
    </sheetView>
  </sheetViews>
  <sheetFormatPr defaultRowHeight="15"/>
  <cols>
    <col min="1" max="1" width="30.5703125" bestFit="1" customWidth="1"/>
    <col min="2" max="56" width="3" customWidth="1"/>
    <col min="57" max="87" width="3.140625" customWidth="1"/>
  </cols>
  <sheetData>
    <row r="2" spans="1:57">
      <c r="A2" t="s">
        <v>0</v>
      </c>
      <c r="B2" s="1"/>
      <c r="C2" s="2"/>
      <c r="D2" s="1"/>
      <c r="E2" s="2"/>
      <c r="F2" s="1"/>
      <c r="G2" s="2"/>
      <c r="H2" s="1"/>
      <c r="I2" s="2"/>
      <c r="J2" s="1"/>
      <c r="K2" s="2"/>
      <c r="L2" s="1"/>
      <c r="M2" s="2"/>
      <c r="N2" s="1"/>
      <c r="O2" s="2"/>
      <c r="P2" s="1"/>
      <c r="Q2" s="2"/>
      <c r="R2" s="1"/>
      <c r="S2" s="2"/>
      <c r="T2" s="1"/>
      <c r="U2" s="2"/>
      <c r="V2" s="1"/>
      <c r="W2" s="2"/>
      <c r="X2" s="1"/>
      <c r="Y2" s="2"/>
      <c r="Z2" s="1"/>
      <c r="AA2" s="2"/>
      <c r="AB2" s="1"/>
      <c r="AC2" s="2"/>
      <c r="AD2" s="1"/>
      <c r="AE2" s="2"/>
      <c r="AF2" s="1"/>
      <c r="AG2" s="2"/>
      <c r="AH2" s="1"/>
      <c r="AI2" s="2"/>
      <c r="AJ2" s="1"/>
      <c r="AK2" s="2"/>
      <c r="AL2" s="1"/>
      <c r="AM2" s="2"/>
      <c r="AN2" s="1"/>
      <c r="AO2" s="2"/>
      <c r="AP2" s="1"/>
      <c r="AQ2" s="2"/>
      <c r="AR2" s="1"/>
      <c r="AS2" s="2"/>
      <c r="AT2" s="1"/>
      <c r="AU2" s="2"/>
      <c r="AV2" s="1"/>
      <c r="AW2" s="2"/>
      <c r="AX2" s="1"/>
      <c r="AY2" s="2"/>
      <c r="AZ2" s="1"/>
      <c r="BA2" s="2"/>
      <c r="BB2" s="1"/>
      <c r="BC2" s="2"/>
      <c r="BD2" s="1"/>
      <c r="BE2" s="2"/>
    </row>
    <row r="4" spans="1:57">
      <c r="A4" t="s">
        <v>114</v>
      </c>
      <c r="B4" s="1"/>
      <c r="C4" s="1"/>
      <c r="D4" s="6"/>
      <c r="E4" s="84"/>
      <c r="F4" s="92"/>
      <c r="G4" s="7"/>
      <c r="H4" s="1"/>
      <c r="I4" s="1"/>
      <c r="J4" s="1"/>
      <c r="K4" s="1"/>
      <c r="L4" s="1"/>
      <c r="M4" s="1"/>
      <c r="N4" s="1"/>
      <c r="O4" s="1"/>
      <c r="P4" s="1"/>
      <c r="Q4" s="1"/>
      <c r="R4" s="1"/>
      <c r="S4" s="1"/>
      <c r="T4" s="1"/>
      <c r="U4" s="1"/>
      <c r="V4" s="1"/>
    </row>
    <row r="6" spans="1:57">
      <c r="B6" s="1"/>
      <c r="C6" s="1"/>
      <c r="D6" s="1"/>
      <c r="E6" s="1"/>
      <c r="F6" s="1"/>
      <c r="G6" s="1"/>
      <c r="H6" s="1"/>
      <c r="I6" s="1"/>
      <c r="J6" s="1"/>
      <c r="K6" s="1"/>
      <c r="L6" s="1"/>
      <c r="M6" s="1"/>
      <c r="N6" s="1"/>
      <c r="O6" s="1"/>
      <c r="P6" s="1"/>
      <c r="Q6" s="1"/>
      <c r="R6" s="1"/>
      <c r="S6" s="1"/>
      <c r="T6" s="1"/>
      <c r="U6" s="1"/>
      <c r="V6" s="1"/>
    </row>
    <row r="8" spans="1:57">
      <c r="A8" s="96" t="s">
        <v>126</v>
      </c>
      <c r="B8" s="96"/>
      <c r="C8" s="96"/>
      <c r="D8" s="96"/>
      <c r="E8" s="96"/>
      <c r="F8" s="96"/>
      <c r="G8" s="96"/>
      <c r="H8" s="96"/>
      <c r="I8" s="96"/>
      <c r="J8" s="96"/>
      <c r="K8" s="96"/>
      <c r="L8" s="96"/>
      <c r="M8" s="96"/>
      <c r="N8" s="96"/>
      <c r="O8" s="96"/>
      <c r="P8" s="96"/>
      <c r="Q8" s="96"/>
      <c r="R8" s="96"/>
      <c r="S8" s="96"/>
      <c r="T8" s="96"/>
      <c r="U8" s="96"/>
      <c r="V8" s="96"/>
      <c r="W8" s="96"/>
      <c r="X8" s="96"/>
      <c r="Y8" s="96"/>
      <c r="Z8" s="96"/>
      <c r="AA8" s="96"/>
      <c r="AB8" s="96"/>
      <c r="AC8" s="96"/>
    </row>
    <row r="9" spans="1:57">
      <c r="A9" t="s">
        <v>115</v>
      </c>
      <c r="B9" s="46" t="s">
        <v>116</v>
      </c>
      <c r="C9" s="46"/>
      <c r="D9" s="46"/>
      <c r="E9" s="46"/>
      <c r="F9" s="46"/>
      <c r="G9" s="46" t="s">
        <v>117</v>
      </c>
      <c r="H9" s="46"/>
      <c r="I9" s="46" t="s">
        <v>116</v>
      </c>
      <c r="J9" s="46"/>
    </row>
    <row r="10" spans="1:57">
      <c r="A10" t="s">
        <v>127</v>
      </c>
      <c r="E10" s="101" t="s">
        <v>129</v>
      </c>
      <c r="F10" s="101"/>
    </row>
    <row r="11" spans="1:57">
      <c r="A11" t="s">
        <v>128</v>
      </c>
      <c r="G11" s="101" t="s">
        <v>130</v>
      </c>
      <c r="H11" s="101"/>
      <c r="I11" s="101"/>
      <c r="J11" s="101"/>
    </row>
    <row r="13" spans="1:57">
      <c r="A13" s="96" t="s">
        <v>139</v>
      </c>
      <c r="B13" s="96"/>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row>
    <row r="14" spans="1:57">
      <c r="A14" t="s">
        <v>115</v>
      </c>
      <c r="B14" s="46" t="s">
        <v>116</v>
      </c>
      <c r="C14" s="46"/>
      <c r="D14" s="46"/>
      <c r="E14" s="46"/>
      <c r="F14" s="46"/>
      <c r="G14" s="46" t="s">
        <v>117</v>
      </c>
      <c r="H14" s="46"/>
      <c r="I14" s="71" t="s">
        <v>118</v>
      </c>
      <c r="J14" s="72"/>
      <c r="K14" s="72"/>
      <c r="L14" s="72"/>
      <c r="M14" s="72"/>
      <c r="N14" s="72"/>
      <c r="O14" s="72"/>
      <c r="P14" s="72"/>
      <c r="Q14" s="72"/>
      <c r="R14" s="72"/>
      <c r="S14" s="72"/>
      <c r="T14" s="72"/>
      <c r="U14" s="72"/>
      <c r="V14" s="72"/>
      <c r="W14" s="72"/>
      <c r="X14" s="72"/>
      <c r="Y14" s="72"/>
      <c r="Z14" s="73"/>
      <c r="AA14" s="46" t="s">
        <v>116</v>
      </c>
      <c r="AB14" s="46"/>
      <c r="AC14" s="46"/>
      <c r="AD14" s="46"/>
      <c r="AE14" s="46"/>
    </row>
    <row r="15" spans="1:57">
      <c r="A15" t="s">
        <v>119</v>
      </c>
      <c r="I15" s="46">
        <v>0</v>
      </c>
      <c r="J15" s="46"/>
      <c r="K15" s="46"/>
      <c r="L15" s="46"/>
      <c r="M15" s="46"/>
      <c r="N15" s="46"/>
      <c r="O15" s="46"/>
      <c r="P15" s="46"/>
      <c r="Q15" s="46">
        <v>1</v>
      </c>
      <c r="R15" s="46"/>
      <c r="S15" s="46"/>
      <c r="T15" s="46"/>
      <c r="U15" s="46"/>
      <c r="V15" s="46"/>
      <c r="W15" s="46"/>
      <c r="X15" s="46"/>
      <c r="Y15" s="104">
        <v>2</v>
      </c>
      <c r="Z15" s="104"/>
    </row>
    <row r="16" spans="1:57">
      <c r="A16" t="s">
        <v>138</v>
      </c>
      <c r="I16" s="46">
        <v>1</v>
      </c>
      <c r="J16" s="46"/>
      <c r="K16" s="46"/>
      <c r="L16" s="46"/>
      <c r="M16" s="46"/>
      <c r="N16" s="46"/>
      <c r="O16" s="46"/>
      <c r="P16" s="46"/>
      <c r="Q16" s="46">
        <v>1</v>
      </c>
      <c r="R16" s="46"/>
      <c r="S16" s="46"/>
      <c r="T16" s="46"/>
      <c r="U16" s="46"/>
      <c r="V16" s="46"/>
      <c r="W16" s="46"/>
      <c r="X16" s="46"/>
      <c r="Y16" s="46">
        <v>0</v>
      </c>
      <c r="Z16" s="46"/>
      <c r="AA16" s="5"/>
      <c r="AB16" s="5"/>
    </row>
    <row r="17" spans="1:47">
      <c r="A17" t="s">
        <v>137</v>
      </c>
      <c r="I17" s="71">
        <v>0</v>
      </c>
      <c r="J17" s="72"/>
      <c r="K17" s="72"/>
      <c r="L17" s="72"/>
      <c r="M17" s="72"/>
      <c r="N17" s="72"/>
      <c r="O17" s="72"/>
      <c r="P17" s="73"/>
      <c r="Q17" s="71">
        <v>0</v>
      </c>
      <c r="R17" s="72"/>
      <c r="S17" s="72"/>
      <c r="T17" s="72"/>
      <c r="U17" s="72"/>
      <c r="V17" s="72"/>
      <c r="W17" s="72"/>
      <c r="X17" s="73"/>
      <c r="Y17" s="104">
        <v>1</v>
      </c>
      <c r="Z17" s="104"/>
    </row>
    <row r="18" spans="1:47">
      <c r="A18" t="s">
        <v>160</v>
      </c>
      <c r="I18" s="71">
        <v>0</v>
      </c>
      <c r="J18" s="72"/>
      <c r="K18" s="72"/>
      <c r="L18" s="72"/>
      <c r="M18" s="72"/>
      <c r="N18" s="73"/>
      <c r="O18" s="46">
        <v>1</v>
      </c>
      <c r="P18" s="46"/>
      <c r="Q18" s="71">
        <v>0</v>
      </c>
      <c r="R18" s="72"/>
      <c r="S18" s="72"/>
      <c r="T18" s="72"/>
      <c r="U18" s="72"/>
      <c r="V18" s="73"/>
      <c r="W18" s="46">
        <v>1</v>
      </c>
      <c r="X18" s="46"/>
      <c r="Y18" s="46">
        <v>0</v>
      </c>
      <c r="Z18" s="46"/>
    </row>
    <row r="19" spans="1:47">
      <c r="A19" t="s">
        <v>120</v>
      </c>
      <c r="I19" s="71" t="s">
        <v>133</v>
      </c>
      <c r="J19" s="72"/>
      <c r="K19" s="72"/>
      <c r="L19" s="72"/>
      <c r="M19" s="72"/>
      <c r="N19" s="72"/>
      <c r="O19" s="72"/>
      <c r="P19" s="73"/>
      <c r="Q19" s="71" t="s">
        <v>136</v>
      </c>
      <c r="R19" s="72"/>
      <c r="S19" s="72"/>
      <c r="T19" s="72"/>
      <c r="U19" s="72"/>
      <c r="V19" s="72"/>
      <c r="W19" s="72"/>
      <c r="X19" s="73"/>
      <c r="Y19" s="95" t="s">
        <v>161</v>
      </c>
      <c r="Z19" s="95"/>
    </row>
    <row r="20" spans="1:47">
      <c r="A20" t="s">
        <v>121</v>
      </c>
      <c r="B20" s="106">
        <v>0</v>
      </c>
      <c r="C20" s="106"/>
      <c r="D20" s="106"/>
      <c r="E20" s="106"/>
      <c r="F20" s="106"/>
      <c r="G20" s="106"/>
      <c r="H20" s="107"/>
      <c r="I20" s="71">
        <v>1</v>
      </c>
      <c r="J20" s="72"/>
      <c r="K20" s="72"/>
      <c r="L20" s="72"/>
      <c r="M20" s="72"/>
      <c r="N20" s="73"/>
      <c r="O20" s="46">
        <v>0</v>
      </c>
      <c r="P20" s="46"/>
      <c r="Q20" s="71">
        <v>1</v>
      </c>
      <c r="R20" s="72"/>
      <c r="S20" s="72"/>
      <c r="T20" s="72"/>
      <c r="U20" s="72"/>
      <c r="V20" s="73"/>
      <c r="W20" s="46">
        <v>0</v>
      </c>
      <c r="X20" s="46"/>
      <c r="Y20" s="46">
        <v>0</v>
      </c>
      <c r="Z20" s="46"/>
      <c r="AA20" s="102">
        <v>0</v>
      </c>
      <c r="AB20" s="103"/>
      <c r="AC20" s="103"/>
      <c r="AD20" s="103"/>
      <c r="AE20" s="103"/>
    </row>
    <row r="21" spans="1:47">
      <c r="A21" t="s">
        <v>122</v>
      </c>
      <c r="I21" s="43"/>
      <c r="J21" s="43"/>
      <c r="K21" s="47" t="s">
        <v>6</v>
      </c>
      <c r="L21" s="47"/>
      <c r="M21" s="104">
        <v>1</v>
      </c>
      <c r="N21" s="104"/>
      <c r="Q21" s="43"/>
      <c r="R21" s="43"/>
      <c r="S21" s="47" t="s">
        <v>6</v>
      </c>
      <c r="T21" s="47"/>
      <c r="U21" s="104">
        <v>1</v>
      </c>
      <c r="V21" s="104"/>
    </row>
    <row r="22" spans="1:47">
      <c r="A22" t="s">
        <v>123</v>
      </c>
      <c r="I22" s="21"/>
      <c r="J22" s="21"/>
      <c r="K22" s="21"/>
      <c r="L22" s="21"/>
      <c r="M22" s="101" t="s">
        <v>134</v>
      </c>
      <c r="N22" s="101"/>
      <c r="Q22" s="21"/>
      <c r="R22" s="21"/>
      <c r="S22" s="21"/>
      <c r="T22" s="21"/>
      <c r="U22" s="101" t="s">
        <v>135</v>
      </c>
      <c r="V22" s="101"/>
    </row>
    <row r="23" spans="1:47">
      <c r="A23" t="s">
        <v>124</v>
      </c>
      <c r="I23" s="21"/>
      <c r="J23" s="21"/>
      <c r="K23" s="21"/>
      <c r="L23" s="21"/>
      <c r="M23" s="46" t="s">
        <v>140</v>
      </c>
      <c r="N23" s="46"/>
      <c r="Q23" s="21"/>
      <c r="R23" s="21"/>
      <c r="S23" s="21"/>
      <c r="T23" s="21"/>
      <c r="U23" s="46" t="s">
        <v>140</v>
      </c>
      <c r="V23" s="46"/>
    </row>
    <row r="24" spans="1:47">
      <c r="A24" t="s">
        <v>125</v>
      </c>
      <c r="I24" s="21"/>
      <c r="J24" s="21"/>
      <c r="K24" s="21"/>
      <c r="L24" s="21"/>
      <c r="M24" s="46">
        <v>1</v>
      </c>
      <c r="N24" s="46"/>
      <c r="Q24" s="21"/>
      <c r="R24" s="21"/>
      <c r="S24" s="21"/>
      <c r="T24" s="21"/>
      <c r="U24" s="71">
        <v>1</v>
      </c>
      <c r="V24" s="73"/>
    </row>
    <row r="26" spans="1:47">
      <c r="A26" s="96" t="s">
        <v>131</v>
      </c>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row>
    <row r="27" spans="1:47">
      <c r="A27" t="s">
        <v>115</v>
      </c>
      <c r="B27" s="46" t="s">
        <v>116</v>
      </c>
      <c r="C27" s="46"/>
      <c r="D27" s="46"/>
      <c r="E27" s="46"/>
      <c r="F27" s="46"/>
      <c r="G27" s="46" t="s">
        <v>117</v>
      </c>
      <c r="H27" s="46"/>
      <c r="I27" s="46" t="s">
        <v>132</v>
      </c>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t="s">
        <v>116</v>
      </c>
      <c r="AR27" s="46"/>
      <c r="AS27" s="46"/>
      <c r="AT27" s="46"/>
      <c r="AU27" s="46"/>
    </row>
    <row r="28" spans="1:47">
      <c r="A28" t="s">
        <v>162</v>
      </c>
      <c r="B28" s="5"/>
      <c r="C28" s="5"/>
      <c r="D28" s="5"/>
      <c r="E28" s="5"/>
      <c r="F28" s="5"/>
      <c r="G28" s="97">
        <v>1</v>
      </c>
      <c r="H28" s="97"/>
      <c r="I28" s="71">
        <v>0</v>
      </c>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3"/>
      <c r="AQ28" s="5"/>
      <c r="AR28" s="5"/>
      <c r="AS28" s="5"/>
      <c r="AT28" s="5"/>
      <c r="AU28" s="5"/>
    </row>
    <row r="29" spans="1:47">
      <c r="A29" t="s">
        <v>145</v>
      </c>
      <c r="B29" s="5"/>
      <c r="C29" s="5"/>
      <c r="D29" s="5"/>
      <c r="E29" s="5"/>
      <c r="F29" s="5"/>
      <c r="G29" s="97">
        <v>1</v>
      </c>
      <c r="H29" s="97"/>
      <c r="I29" s="46">
        <v>0</v>
      </c>
      <c r="J29" s="46"/>
      <c r="K29" s="46">
        <v>0</v>
      </c>
      <c r="L29" s="46"/>
      <c r="M29" s="97">
        <v>1</v>
      </c>
      <c r="N29" s="97"/>
      <c r="O29" s="97">
        <v>1</v>
      </c>
      <c r="P29" s="97"/>
      <c r="Q29" s="46">
        <v>0</v>
      </c>
      <c r="R29" s="46"/>
      <c r="S29" s="46">
        <v>0</v>
      </c>
      <c r="T29" s="46"/>
      <c r="U29" s="46">
        <v>0</v>
      </c>
      <c r="V29" s="46"/>
      <c r="W29" s="46">
        <v>0</v>
      </c>
      <c r="X29" s="46"/>
      <c r="Y29" s="46">
        <v>0</v>
      </c>
      <c r="Z29" s="46"/>
      <c r="AA29" s="46">
        <v>0</v>
      </c>
      <c r="AB29" s="46"/>
      <c r="AC29" s="46">
        <v>0</v>
      </c>
      <c r="AD29" s="46"/>
      <c r="AE29" s="46">
        <v>0</v>
      </c>
      <c r="AF29" s="46"/>
      <c r="AG29" s="46">
        <v>0</v>
      </c>
      <c r="AH29" s="46"/>
      <c r="AI29" s="46">
        <v>0</v>
      </c>
      <c r="AJ29" s="46"/>
      <c r="AK29" s="46">
        <v>0</v>
      </c>
      <c r="AL29" s="46"/>
      <c r="AM29" s="46">
        <v>0</v>
      </c>
      <c r="AN29" s="46"/>
      <c r="AO29" s="46">
        <v>0</v>
      </c>
      <c r="AP29" s="46"/>
    </row>
    <row r="30" spans="1:47">
      <c r="A30" t="s">
        <v>146</v>
      </c>
      <c r="B30" s="5"/>
      <c r="C30" s="5"/>
      <c r="D30" s="5"/>
      <c r="E30" s="5"/>
      <c r="F30" s="5"/>
      <c r="G30" s="97">
        <v>1</v>
      </c>
      <c r="H30" s="97"/>
      <c r="I30" s="46">
        <v>0</v>
      </c>
      <c r="J30" s="46"/>
      <c r="K30" s="46">
        <v>0</v>
      </c>
      <c r="L30" s="46"/>
      <c r="M30" s="46">
        <v>0</v>
      </c>
      <c r="N30" s="46"/>
      <c r="O30" s="46">
        <v>0</v>
      </c>
      <c r="P30" s="46"/>
      <c r="Q30" s="97">
        <v>1</v>
      </c>
      <c r="R30" s="97"/>
      <c r="S30" s="97">
        <v>1</v>
      </c>
      <c r="T30" s="97"/>
      <c r="U30" s="97">
        <v>1</v>
      </c>
      <c r="V30" s="97"/>
      <c r="W30" s="97">
        <v>1</v>
      </c>
      <c r="X30" s="97"/>
      <c r="Y30" s="46">
        <v>0</v>
      </c>
      <c r="Z30" s="46"/>
      <c r="AA30" s="46">
        <v>0</v>
      </c>
      <c r="AB30" s="46"/>
      <c r="AC30" s="46">
        <v>0</v>
      </c>
      <c r="AD30" s="46"/>
      <c r="AE30" s="46">
        <v>0</v>
      </c>
      <c r="AF30" s="46"/>
      <c r="AG30" s="46">
        <v>0</v>
      </c>
      <c r="AH30" s="46"/>
      <c r="AI30" s="46">
        <v>0</v>
      </c>
      <c r="AJ30" s="46"/>
      <c r="AK30" s="46">
        <v>0</v>
      </c>
      <c r="AL30" s="46"/>
      <c r="AM30" s="46">
        <v>0</v>
      </c>
      <c r="AN30" s="46"/>
      <c r="AO30" s="46">
        <v>0</v>
      </c>
      <c r="AP30" s="46"/>
    </row>
    <row r="31" spans="1:47">
      <c r="A31" t="s">
        <v>147</v>
      </c>
      <c r="B31" s="5"/>
      <c r="C31" s="5"/>
      <c r="D31" s="5"/>
      <c r="E31" s="5"/>
      <c r="F31" s="5"/>
      <c r="G31" s="97">
        <v>1</v>
      </c>
      <c r="H31" s="97"/>
      <c r="I31" s="46">
        <v>0</v>
      </c>
      <c r="J31" s="46"/>
      <c r="K31" s="46">
        <v>0</v>
      </c>
      <c r="L31" s="46"/>
      <c r="M31" s="46">
        <v>0</v>
      </c>
      <c r="N31" s="46"/>
      <c r="O31" s="46">
        <v>0</v>
      </c>
      <c r="P31" s="46"/>
      <c r="Q31" s="46">
        <v>0</v>
      </c>
      <c r="R31" s="46"/>
      <c r="S31" s="46">
        <v>0</v>
      </c>
      <c r="T31" s="46"/>
      <c r="U31" s="46">
        <v>0</v>
      </c>
      <c r="V31" s="46"/>
      <c r="W31" s="46">
        <v>0</v>
      </c>
      <c r="X31" s="46"/>
      <c r="Y31" s="46">
        <v>0</v>
      </c>
      <c r="Z31" s="46"/>
      <c r="AA31" s="46">
        <v>0</v>
      </c>
      <c r="AB31" s="46"/>
      <c r="AC31" s="46">
        <v>0</v>
      </c>
      <c r="AD31" s="46"/>
      <c r="AE31" s="46">
        <v>0</v>
      </c>
      <c r="AF31" s="46"/>
      <c r="AG31" s="46">
        <v>0</v>
      </c>
      <c r="AH31" s="46"/>
      <c r="AI31" s="46">
        <v>0</v>
      </c>
      <c r="AJ31" s="46"/>
      <c r="AK31" s="46">
        <v>0</v>
      </c>
      <c r="AL31" s="46"/>
      <c r="AM31" s="46">
        <v>0</v>
      </c>
      <c r="AN31" s="46"/>
      <c r="AO31" s="46">
        <v>0</v>
      </c>
      <c r="AP31" s="46"/>
    </row>
    <row r="32" spans="1:47">
      <c r="A32" t="s">
        <v>148</v>
      </c>
      <c r="B32" s="5"/>
      <c r="C32" s="5"/>
      <c r="D32" s="5"/>
      <c r="E32" s="5"/>
      <c r="F32" s="5"/>
      <c r="G32" s="97">
        <v>1</v>
      </c>
      <c r="H32" s="97"/>
      <c r="I32" s="46">
        <v>0</v>
      </c>
      <c r="J32" s="46"/>
      <c r="K32" s="46">
        <v>0</v>
      </c>
      <c r="L32" s="46"/>
      <c r="M32" s="46">
        <v>0</v>
      </c>
      <c r="N32" s="46"/>
      <c r="O32" s="46">
        <v>0</v>
      </c>
      <c r="P32" s="46"/>
      <c r="Q32" s="46">
        <v>0</v>
      </c>
      <c r="R32" s="46"/>
      <c r="S32" s="46">
        <v>0</v>
      </c>
      <c r="T32" s="46"/>
      <c r="U32" s="46">
        <v>0</v>
      </c>
      <c r="V32" s="46"/>
      <c r="W32" s="46">
        <v>0</v>
      </c>
      <c r="X32" s="46"/>
      <c r="Y32" s="97">
        <v>1</v>
      </c>
      <c r="Z32" s="97"/>
      <c r="AA32" s="97">
        <v>1</v>
      </c>
      <c r="AB32" s="97"/>
      <c r="AC32" s="97">
        <v>1</v>
      </c>
      <c r="AD32" s="97"/>
      <c r="AE32" s="46">
        <v>0</v>
      </c>
      <c r="AF32" s="46"/>
      <c r="AG32" s="46">
        <v>0</v>
      </c>
      <c r="AH32" s="46"/>
      <c r="AI32" s="46">
        <v>0</v>
      </c>
      <c r="AJ32" s="46"/>
      <c r="AK32" s="97">
        <v>1</v>
      </c>
      <c r="AL32" s="97"/>
      <c r="AM32" s="97">
        <v>1</v>
      </c>
      <c r="AN32" s="97"/>
      <c r="AO32" s="46">
        <v>0</v>
      </c>
      <c r="AP32" s="46"/>
    </row>
    <row r="33" spans="1:42">
      <c r="A33" t="s">
        <v>154</v>
      </c>
      <c r="B33" s="5"/>
      <c r="C33" s="5"/>
      <c r="D33" s="5"/>
      <c r="E33" s="5"/>
      <c r="F33" s="5"/>
      <c r="G33" s="5"/>
      <c r="H33" s="5"/>
      <c r="I33" s="46">
        <v>0</v>
      </c>
      <c r="J33" s="46"/>
      <c r="K33" s="46">
        <v>0</v>
      </c>
      <c r="L33" s="46"/>
      <c r="M33" s="46">
        <v>0</v>
      </c>
      <c r="N33" s="46"/>
      <c r="O33" s="46">
        <v>0</v>
      </c>
      <c r="P33" s="46"/>
      <c r="Q33" s="97">
        <v>1</v>
      </c>
      <c r="R33" s="97"/>
      <c r="S33" s="97">
        <v>1</v>
      </c>
      <c r="T33" s="97"/>
      <c r="U33" s="97">
        <v>1</v>
      </c>
      <c r="V33" s="97"/>
      <c r="W33" s="97">
        <v>1</v>
      </c>
      <c r="X33" s="97"/>
      <c r="Y33" s="97">
        <v>1</v>
      </c>
      <c r="Z33" s="97"/>
      <c r="AA33" s="97">
        <v>1</v>
      </c>
      <c r="AB33" s="97"/>
      <c r="AC33" s="97">
        <v>1</v>
      </c>
      <c r="AD33" s="97"/>
      <c r="AE33" s="97">
        <v>1</v>
      </c>
      <c r="AF33" s="97"/>
      <c r="AG33" s="97">
        <v>1</v>
      </c>
      <c r="AH33" s="97"/>
      <c r="AI33" s="97">
        <v>1</v>
      </c>
      <c r="AJ33" s="97"/>
      <c r="AK33" s="97">
        <v>1</v>
      </c>
      <c r="AL33" s="97"/>
      <c r="AM33" s="97">
        <v>1</v>
      </c>
      <c r="AN33" s="97"/>
      <c r="AO33" s="97">
        <v>1</v>
      </c>
      <c r="AP33" s="97"/>
    </row>
    <row r="34" spans="1:42">
      <c r="A34" t="s">
        <v>155</v>
      </c>
      <c r="B34" s="5"/>
      <c r="C34" s="5"/>
      <c r="D34" s="5"/>
      <c r="E34" s="5"/>
      <c r="F34" s="5"/>
      <c r="G34" s="5"/>
      <c r="H34" s="5"/>
      <c r="I34" s="46">
        <v>0</v>
      </c>
      <c r="J34" s="46"/>
      <c r="K34" s="46">
        <v>0</v>
      </c>
      <c r="L34" s="46"/>
      <c r="M34" s="46">
        <v>0</v>
      </c>
      <c r="N34" s="46"/>
      <c r="O34" s="46">
        <v>0</v>
      </c>
      <c r="P34" s="46"/>
      <c r="Q34" s="46">
        <v>0</v>
      </c>
      <c r="R34" s="46"/>
      <c r="S34" s="46">
        <v>0</v>
      </c>
      <c r="T34" s="46"/>
      <c r="U34" s="46">
        <v>0</v>
      </c>
      <c r="V34" s="46"/>
      <c r="W34" s="46">
        <v>0</v>
      </c>
      <c r="X34" s="46"/>
      <c r="Y34" s="97">
        <v>1</v>
      </c>
      <c r="Z34" s="97"/>
      <c r="AA34" s="97">
        <v>1</v>
      </c>
      <c r="AB34" s="97"/>
      <c r="AC34" s="97">
        <v>1</v>
      </c>
      <c r="AD34" s="97"/>
      <c r="AE34" s="97">
        <v>1</v>
      </c>
      <c r="AF34" s="97"/>
      <c r="AG34" s="97">
        <v>1</v>
      </c>
      <c r="AH34" s="97"/>
      <c r="AI34" s="97">
        <v>1</v>
      </c>
      <c r="AJ34" s="97"/>
      <c r="AK34" s="97">
        <v>1</v>
      </c>
      <c r="AL34" s="97"/>
      <c r="AM34" s="97">
        <v>1</v>
      </c>
      <c r="AN34" s="97"/>
      <c r="AO34" s="97">
        <v>1</v>
      </c>
      <c r="AP34" s="97"/>
    </row>
    <row r="35" spans="1:42">
      <c r="A35" t="s">
        <v>156</v>
      </c>
      <c r="B35" s="5"/>
      <c r="C35" s="5"/>
      <c r="D35" s="5"/>
      <c r="E35" s="5"/>
      <c r="F35" s="5"/>
      <c r="G35" s="5"/>
      <c r="H35" s="5"/>
      <c r="I35" s="99">
        <v>1</v>
      </c>
      <c r="J35" s="100"/>
      <c r="K35" s="99">
        <v>1</v>
      </c>
      <c r="L35" s="100"/>
      <c r="M35" s="99">
        <v>1</v>
      </c>
      <c r="N35" s="100"/>
      <c r="O35" s="99">
        <v>1</v>
      </c>
      <c r="P35" s="100"/>
      <c r="Q35" s="97">
        <v>1</v>
      </c>
      <c r="R35" s="97"/>
      <c r="S35" s="97">
        <v>1</v>
      </c>
      <c r="T35" s="97"/>
      <c r="U35" s="97">
        <v>1</v>
      </c>
      <c r="V35" s="97"/>
      <c r="W35" s="97">
        <v>1</v>
      </c>
      <c r="X35" s="97"/>
      <c r="Y35" s="97">
        <v>1</v>
      </c>
      <c r="Z35" s="97"/>
      <c r="AA35" s="97">
        <v>1</v>
      </c>
      <c r="AB35" s="97"/>
      <c r="AC35" s="97">
        <v>1</v>
      </c>
      <c r="AD35" s="97"/>
      <c r="AE35" s="97">
        <v>1</v>
      </c>
      <c r="AF35" s="97"/>
      <c r="AG35" s="97">
        <v>1</v>
      </c>
      <c r="AH35" s="97"/>
      <c r="AI35" s="97">
        <v>1</v>
      </c>
      <c r="AJ35" s="97"/>
      <c r="AK35" s="97">
        <v>1</v>
      </c>
      <c r="AL35" s="97"/>
      <c r="AM35" s="97">
        <v>1</v>
      </c>
      <c r="AN35" s="97"/>
      <c r="AO35" s="97">
        <v>1</v>
      </c>
      <c r="AP35" s="97"/>
    </row>
    <row r="36" spans="1:42">
      <c r="A36" t="s">
        <v>157</v>
      </c>
      <c r="B36" s="5"/>
      <c r="C36" s="5"/>
      <c r="D36" s="5"/>
      <c r="E36" s="5"/>
      <c r="F36" s="5"/>
      <c r="G36" s="5"/>
      <c r="H36" s="5"/>
      <c r="I36" s="46">
        <v>0</v>
      </c>
      <c r="J36" s="46"/>
      <c r="K36" s="46">
        <v>0</v>
      </c>
      <c r="L36" s="46"/>
      <c r="M36" s="46">
        <v>0</v>
      </c>
      <c r="N36" s="46"/>
      <c r="O36" s="46">
        <v>0</v>
      </c>
      <c r="P36" s="46"/>
      <c r="Q36" s="46">
        <v>0</v>
      </c>
      <c r="R36" s="46"/>
      <c r="S36" s="46">
        <v>0</v>
      </c>
      <c r="T36" s="46"/>
      <c r="U36" s="46">
        <v>0</v>
      </c>
      <c r="V36" s="46"/>
      <c r="W36" s="46">
        <v>0</v>
      </c>
      <c r="X36" s="46"/>
      <c r="Y36" s="46">
        <v>0</v>
      </c>
      <c r="Z36" s="46"/>
      <c r="AA36" s="46">
        <v>0</v>
      </c>
      <c r="AB36" s="46"/>
      <c r="AC36" s="46">
        <v>0</v>
      </c>
      <c r="AD36" s="46"/>
      <c r="AE36" s="46">
        <v>0</v>
      </c>
      <c r="AF36" s="46"/>
      <c r="AG36" s="46">
        <v>0</v>
      </c>
      <c r="AH36" s="46"/>
      <c r="AI36" s="46">
        <v>0</v>
      </c>
      <c r="AJ36" s="46"/>
      <c r="AK36" s="46">
        <v>0</v>
      </c>
      <c r="AL36" s="46"/>
      <c r="AM36" s="46">
        <v>0</v>
      </c>
      <c r="AN36" s="46"/>
      <c r="AO36" s="97">
        <v>1</v>
      </c>
      <c r="AP36" s="97"/>
    </row>
    <row r="37" spans="1:42">
      <c r="A37" t="s">
        <v>159</v>
      </c>
      <c r="H37" s="45"/>
      <c r="I37" s="46">
        <v>15</v>
      </c>
      <c r="J37" s="46"/>
      <c r="K37" s="46"/>
      <c r="L37" s="46"/>
      <c r="M37" s="46"/>
      <c r="N37" s="46"/>
      <c r="O37" s="46"/>
      <c r="P37" s="46"/>
      <c r="Q37" s="46"/>
      <c r="R37" s="46"/>
      <c r="S37" s="46"/>
      <c r="T37" s="46"/>
      <c r="U37" s="46"/>
      <c r="V37" s="46"/>
      <c r="W37" s="46"/>
      <c r="X37" s="46"/>
      <c r="Y37" s="46"/>
      <c r="Z37" s="46"/>
      <c r="AA37" s="46"/>
      <c r="AB37" s="46"/>
      <c r="AC37" s="46"/>
      <c r="AD37" s="46"/>
      <c r="AE37" s="46"/>
      <c r="AF37" s="46"/>
      <c r="AG37" s="46">
        <v>16</v>
      </c>
      <c r="AH37" s="46"/>
      <c r="AI37" s="46"/>
      <c r="AJ37" s="46"/>
      <c r="AK37" s="46"/>
      <c r="AL37" s="46"/>
      <c r="AM37" s="46"/>
      <c r="AN37" s="46"/>
      <c r="AO37" s="46"/>
      <c r="AP37" s="46"/>
    </row>
    <row r="38" spans="1:42">
      <c r="A38" t="s">
        <v>149</v>
      </c>
      <c r="G38" s="46" t="s">
        <v>153</v>
      </c>
      <c r="H38" s="46"/>
      <c r="I38" s="97">
        <v>1</v>
      </c>
      <c r="J38" s="97"/>
      <c r="K38" s="97">
        <v>1</v>
      </c>
      <c r="L38" s="97"/>
      <c r="M38" s="97">
        <v>1</v>
      </c>
      <c r="N38" s="97"/>
      <c r="O38" s="97">
        <v>1</v>
      </c>
      <c r="P38" s="97"/>
      <c r="Q38" s="46">
        <v>0</v>
      </c>
      <c r="R38" s="46"/>
      <c r="S38" s="46">
        <v>0</v>
      </c>
      <c r="T38" s="46"/>
      <c r="U38" s="46">
        <v>0</v>
      </c>
      <c r="V38" s="46"/>
      <c r="W38" s="46">
        <v>0</v>
      </c>
      <c r="X38" s="46"/>
      <c r="Y38" s="46">
        <v>0</v>
      </c>
      <c r="Z38" s="46"/>
      <c r="AA38" s="46">
        <v>0</v>
      </c>
      <c r="AB38" s="46"/>
      <c r="AC38" s="71">
        <v>0</v>
      </c>
      <c r="AD38" s="73"/>
      <c r="AE38" s="71">
        <v>0</v>
      </c>
      <c r="AF38" s="73"/>
      <c r="AG38" s="71">
        <v>0</v>
      </c>
      <c r="AH38" s="73"/>
      <c r="AI38" s="71">
        <v>0</v>
      </c>
      <c r="AJ38" s="73"/>
      <c r="AK38" s="71">
        <v>0</v>
      </c>
      <c r="AL38" s="73"/>
      <c r="AM38" s="71">
        <v>0</v>
      </c>
      <c r="AN38" s="73"/>
      <c r="AO38" s="71">
        <v>0</v>
      </c>
      <c r="AP38" s="73"/>
    </row>
    <row r="39" spans="1:42">
      <c r="A39" t="s">
        <v>150</v>
      </c>
      <c r="G39" s="46" t="s">
        <v>153</v>
      </c>
      <c r="H39" s="46"/>
      <c r="I39" s="97">
        <v>1</v>
      </c>
      <c r="J39" s="97"/>
      <c r="K39" s="97">
        <v>1</v>
      </c>
      <c r="L39" s="97"/>
      <c r="M39" s="97">
        <v>1</v>
      </c>
      <c r="N39" s="97"/>
      <c r="O39" s="97">
        <v>1</v>
      </c>
      <c r="P39" s="97"/>
      <c r="Q39" s="97">
        <v>1</v>
      </c>
      <c r="R39" s="97"/>
      <c r="S39" s="97">
        <v>1</v>
      </c>
      <c r="T39" s="97"/>
      <c r="U39" s="97">
        <v>1</v>
      </c>
      <c r="V39" s="97"/>
      <c r="W39" s="97">
        <v>1</v>
      </c>
      <c r="X39" s="97"/>
      <c r="Y39" s="46">
        <v>0</v>
      </c>
      <c r="Z39" s="46"/>
      <c r="AA39" s="46">
        <v>0</v>
      </c>
      <c r="AB39" s="46"/>
      <c r="AC39" s="46">
        <v>0</v>
      </c>
      <c r="AD39" s="46"/>
      <c r="AE39" s="46">
        <v>0</v>
      </c>
      <c r="AF39" s="46"/>
      <c r="AG39" s="46">
        <v>0</v>
      </c>
      <c r="AH39" s="46"/>
      <c r="AI39" s="46">
        <v>0</v>
      </c>
      <c r="AJ39" s="46"/>
      <c r="AK39" s="46">
        <v>0</v>
      </c>
      <c r="AL39" s="46"/>
      <c r="AM39" s="46">
        <v>0</v>
      </c>
      <c r="AN39" s="46"/>
      <c r="AO39" s="46">
        <v>0</v>
      </c>
      <c r="AP39" s="46"/>
    </row>
    <row r="40" spans="1:42">
      <c r="A40" t="s">
        <v>151</v>
      </c>
      <c r="G40" s="46" t="s">
        <v>153</v>
      </c>
      <c r="H40" s="46"/>
      <c r="I40" s="46">
        <v>0</v>
      </c>
      <c r="J40" s="46"/>
      <c r="K40" s="46">
        <v>0</v>
      </c>
      <c r="L40" s="46"/>
      <c r="M40" s="46">
        <v>0</v>
      </c>
      <c r="N40" s="46"/>
      <c r="O40" s="46">
        <v>0</v>
      </c>
      <c r="P40" s="46"/>
      <c r="Q40" s="46">
        <v>0</v>
      </c>
      <c r="R40" s="46"/>
      <c r="S40" s="46">
        <v>0</v>
      </c>
      <c r="T40" s="46"/>
      <c r="U40" s="46">
        <v>0</v>
      </c>
      <c r="V40" s="46"/>
      <c r="W40" s="46">
        <v>0</v>
      </c>
      <c r="X40" s="46"/>
      <c r="Y40" s="46">
        <v>0</v>
      </c>
      <c r="Z40" s="46"/>
      <c r="AA40" s="46">
        <v>0</v>
      </c>
      <c r="AB40" s="46"/>
      <c r="AC40" s="46">
        <v>0</v>
      </c>
      <c r="AD40" s="46"/>
      <c r="AE40" s="46">
        <v>0</v>
      </c>
      <c r="AF40" s="46"/>
      <c r="AG40" s="46">
        <v>0</v>
      </c>
      <c r="AH40" s="46"/>
      <c r="AI40" s="46">
        <v>0</v>
      </c>
      <c r="AJ40" s="46"/>
      <c r="AK40" s="46">
        <v>0</v>
      </c>
      <c r="AL40" s="46"/>
      <c r="AM40" s="46">
        <v>0</v>
      </c>
      <c r="AN40" s="46"/>
      <c r="AO40" s="46">
        <v>0</v>
      </c>
      <c r="AP40" s="46"/>
    </row>
    <row r="41" spans="1:42">
      <c r="A41" t="s">
        <v>152</v>
      </c>
      <c r="G41" s="46" t="s">
        <v>153</v>
      </c>
      <c r="H41" s="46"/>
      <c r="I41" s="97">
        <v>1</v>
      </c>
      <c r="J41" s="97"/>
      <c r="K41" s="97">
        <v>1</v>
      </c>
      <c r="L41" s="97"/>
      <c r="M41" s="97">
        <v>1</v>
      </c>
      <c r="N41" s="97"/>
      <c r="O41" s="97">
        <v>1</v>
      </c>
      <c r="P41" s="97"/>
      <c r="Q41" s="97">
        <v>1</v>
      </c>
      <c r="R41" s="97"/>
      <c r="S41" s="97">
        <v>1</v>
      </c>
      <c r="T41" s="97"/>
      <c r="U41" s="97">
        <v>1</v>
      </c>
      <c r="V41" s="97"/>
      <c r="W41" s="97">
        <v>1</v>
      </c>
      <c r="X41" s="97"/>
      <c r="Y41" s="97">
        <v>1</v>
      </c>
      <c r="Z41" s="97"/>
      <c r="AA41" s="97">
        <v>1</v>
      </c>
      <c r="AB41" s="97"/>
      <c r="AC41" s="97">
        <v>1</v>
      </c>
      <c r="AD41" s="97"/>
      <c r="AE41" s="46">
        <v>0</v>
      </c>
      <c r="AF41" s="46"/>
      <c r="AG41" s="97">
        <v>1</v>
      </c>
      <c r="AH41" s="97"/>
      <c r="AI41" s="97">
        <v>1</v>
      </c>
      <c r="AJ41" s="97"/>
      <c r="AK41" s="97">
        <v>1</v>
      </c>
      <c r="AL41" s="97"/>
      <c r="AM41" s="97">
        <v>1</v>
      </c>
      <c r="AN41" s="97"/>
      <c r="AO41" s="46">
        <v>0</v>
      </c>
      <c r="AP41" s="46"/>
    </row>
    <row r="42" spans="1:42">
      <c r="A42" t="s">
        <v>143</v>
      </c>
      <c r="I42" s="46">
        <v>0</v>
      </c>
      <c r="J42" s="46"/>
      <c r="K42" s="46"/>
      <c r="L42" s="46"/>
      <c r="M42" s="46"/>
      <c r="N42" s="46"/>
      <c r="O42" s="46"/>
      <c r="P42" s="46"/>
      <c r="Q42" s="71">
        <v>1</v>
      </c>
      <c r="R42" s="72"/>
      <c r="S42" s="72"/>
      <c r="T42" s="72"/>
      <c r="U42" s="72"/>
      <c r="V42" s="72"/>
      <c r="W42" s="72"/>
      <c r="X42" s="73"/>
      <c r="Y42" s="71">
        <v>3</v>
      </c>
      <c r="Z42" s="72"/>
      <c r="AA42" s="72"/>
      <c r="AB42" s="72"/>
      <c r="AC42" s="72"/>
      <c r="AD42" s="72"/>
      <c r="AE42" s="72"/>
      <c r="AF42" s="73"/>
      <c r="AG42" s="46">
        <v>3</v>
      </c>
      <c r="AH42" s="46"/>
      <c r="AI42" s="46"/>
      <c r="AJ42" s="46"/>
      <c r="AK42" s="46"/>
      <c r="AL42" s="46"/>
      <c r="AM42" s="46"/>
      <c r="AN42" s="46"/>
      <c r="AO42" s="46"/>
      <c r="AP42" s="46"/>
    </row>
    <row r="43" spans="1:42">
      <c r="A43" t="s">
        <v>144</v>
      </c>
      <c r="I43" s="46">
        <v>0</v>
      </c>
      <c r="J43" s="46"/>
      <c r="K43" s="46">
        <v>0</v>
      </c>
      <c r="L43" s="46"/>
      <c r="M43" s="46">
        <v>0</v>
      </c>
      <c r="N43" s="46"/>
      <c r="O43" s="46">
        <v>1</v>
      </c>
      <c r="P43" s="46"/>
      <c r="Q43" s="46">
        <v>0</v>
      </c>
      <c r="R43" s="46"/>
      <c r="S43" s="46">
        <v>0</v>
      </c>
      <c r="T43" s="46"/>
      <c r="U43" s="46">
        <v>0</v>
      </c>
      <c r="V43" s="46"/>
      <c r="W43" s="46">
        <v>0</v>
      </c>
      <c r="X43" s="46"/>
      <c r="Y43" s="46">
        <v>0</v>
      </c>
      <c r="Z43" s="46"/>
      <c r="AA43" s="46">
        <v>0</v>
      </c>
      <c r="AB43" s="46"/>
      <c r="AC43" s="46">
        <v>0</v>
      </c>
      <c r="AD43" s="46"/>
      <c r="AE43" s="46">
        <v>0</v>
      </c>
      <c r="AF43" s="46"/>
      <c r="AG43" s="46">
        <v>0</v>
      </c>
      <c r="AH43" s="46"/>
      <c r="AI43" s="46">
        <v>0</v>
      </c>
      <c r="AJ43" s="46"/>
      <c r="AK43" s="46">
        <v>0</v>
      </c>
      <c r="AL43" s="46"/>
      <c r="AM43" s="46">
        <v>0</v>
      </c>
      <c r="AN43" s="46"/>
      <c r="AO43" s="46">
        <v>0</v>
      </c>
      <c r="AP43" s="46"/>
    </row>
    <row r="44" spans="1:42">
      <c r="A44" t="s">
        <v>120</v>
      </c>
      <c r="I44" s="71" t="s">
        <v>159</v>
      </c>
      <c r="J44" s="72"/>
      <c r="K44" s="72"/>
      <c r="L44" s="72"/>
      <c r="M44" s="72"/>
      <c r="N44" s="72"/>
      <c r="O44" s="72"/>
      <c r="P44" s="72"/>
      <c r="Q44" s="72"/>
      <c r="R44" s="72"/>
      <c r="S44" s="72"/>
      <c r="T44" s="72"/>
      <c r="U44" s="72"/>
      <c r="V44" s="72"/>
      <c r="W44" s="72"/>
      <c r="X44" s="72"/>
      <c r="Y44" s="72"/>
      <c r="Z44" s="72"/>
      <c r="AA44" s="72"/>
      <c r="AB44" s="72"/>
      <c r="AC44" s="72"/>
      <c r="AD44" s="72"/>
      <c r="AE44" s="72"/>
      <c r="AF44" s="73"/>
      <c r="AG44" s="46" t="s">
        <v>159</v>
      </c>
      <c r="AH44" s="46"/>
      <c r="AI44" s="46"/>
      <c r="AJ44" s="46"/>
      <c r="AK44" s="46"/>
      <c r="AL44" s="46"/>
      <c r="AM44" s="46"/>
      <c r="AN44" s="46"/>
      <c r="AO44" s="46"/>
      <c r="AP44" s="46"/>
    </row>
    <row r="45" spans="1:42">
      <c r="A45" t="s">
        <v>121</v>
      </c>
      <c r="G45" s="46">
        <v>0</v>
      </c>
      <c r="H45" s="46"/>
      <c r="I45" s="71">
        <v>1</v>
      </c>
      <c r="J45" s="72"/>
      <c r="K45" s="72"/>
      <c r="L45" s="72"/>
      <c r="M45" s="72"/>
      <c r="N45" s="72"/>
      <c r="O45" s="72"/>
      <c r="P45" s="72"/>
      <c r="Q45" s="72"/>
      <c r="R45" s="72"/>
      <c r="S45" s="72"/>
      <c r="T45" s="72"/>
      <c r="U45" s="72"/>
      <c r="V45" s="72"/>
      <c r="W45" s="72"/>
      <c r="X45" s="72"/>
      <c r="Y45" s="72"/>
      <c r="Z45" s="72"/>
      <c r="AA45" s="72"/>
      <c r="AB45" s="72"/>
      <c r="AC45" s="72"/>
      <c r="AD45" s="73"/>
      <c r="AE45" s="105">
        <v>0</v>
      </c>
      <c r="AF45" s="105"/>
      <c r="AG45" s="46">
        <v>1</v>
      </c>
      <c r="AH45" s="46"/>
      <c r="AI45" s="46"/>
      <c r="AJ45" s="46"/>
      <c r="AK45" s="46"/>
      <c r="AL45" s="46"/>
      <c r="AM45" s="46"/>
      <c r="AN45" s="46"/>
      <c r="AO45" s="46">
        <v>0</v>
      </c>
      <c r="AP45" s="46"/>
    </row>
    <row r="46" spans="1:42">
      <c r="A46" t="s">
        <v>122</v>
      </c>
      <c r="I46" s="44"/>
      <c r="J46" s="44"/>
      <c r="K46" s="47" t="s">
        <v>6</v>
      </c>
      <c r="L46" s="47"/>
      <c r="M46" s="46">
        <v>1</v>
      </c>
      <c r="N46" s="46"/>
      <c r="O46" s="46"/>
      <c r="P46" s="46"/>
      <c r="Q46" s="46"/>
      <c r="R46" s="46"/>
      <c r="S46" s="46"/>
      <c r="T46" s="46"/>
      <c r="U46" s="46"/>
      <c r="V46" s="46"/>
      <c r="W46" s="46"/>
      <c r="X46" s="46"/>
      <c r="Y46" s="46"/>
      <c r="Z46" s="46"/>
      <c r="AA46" s="46"/>
      <c r="AB46" s="46"/>
      <c r="AC46" s="46"/>
      <c r="AD46" s="46"/>
      <c r="AE46" s="46">
        <v>0</v>
      </c>
      <c r="AF46" s="46"/>
      <c r="AG46" s="44"/>
      <c r="AH46" s="44"/>
      <c r="AI46" s="47" t="s">
        <v>6</v>
      </c>
      <c r="AJ46" s="47"/>
      <c r="AK46" s="46">
        <v>1</v>
      </c>
      <c r="AL46" s="46"/>
      <c r="AM46" s="46"/>
      <c r="AN46" s="46"/>
      <c r="AO46" s="46">
        <v>0</v>
      </c>
      <c r="AP46" s="46"/>
    </row>
    <row r="47" spans="1:42">
      <c r="A47" t="s">
        <v>123</v>
      </c>
      <c r="M47" s="98" t="s">
        <v>141</v>
      </c>
      <c r="N47" s="98"/>
      <c r="O47" s="98" t="s">
        <v>141</v>
      </c>
      <c r="P47" s="98"/>
      <c r="Q47" s="98" t="s">
        <v>142</v>
      </c>
      <c r="R47" s="98"/>
      <c r="S47" s="98" t="s">
        <v>142</v>
      </c>
      <c r="T47" s="98"/>
      <c r="U47" s="98" t="s">
        <v>142</v>
      </c>
      <c r="V47" s="98"/>
      <c r="W47" s="98" t="s">
        <v>142</v>
      </c>
      <c r="X47" s="98"/>
      <c r="Y47" s="98" t="s">
        <v>158</v>
      </c>
      <c r="Z47" s="98"/>
      <c r="AA47" s="98" t="s">
        <v>158</v>
      </c>
      <c r="AB47" s="98"/>
      <c r="AC47" s="98" t="s">
        <v>158</v>
      </c>
      <c r="AD47" s="98"/>
      <c r="AK47" s="101" t="s">
        <v>158</v>
      </c>
      <c r="AL47" s="101"/>
      <c r="AM47" s="101" t="s">
        <v>158</v>
      </c>
      <c r="AN47" s="101"/>
    </row>
    <row r="48" spans="1:42">
      <c r="A48" t="s">
        <v>124</v>
      </c>
      <c r="M48" s="46" t="s">
        <v>104</v>
      </c>
      <c r="N48" s="46"/>
      <c r="O48" s="46" t="s">
        <v>104</v>
      </c>
      <c r="P48" s="46"/>
      <c r="Q48" s="46" t="s">
        <v>104</v>
      </c>
      <c r="R48" s="46"/>
      <c r="S48" s="46" t="s">
        <v>104</v>
      </c>
      <c r="T48" s="46"/>
      <c r="U48" s="46" t="s">
        <v>104</v>
      </c>
      <c r="V48" s="46"/>
      <c r="W48" s="46" t="s">
        <v>104</v>
      </c>
      <c r="X48" s="46"/>
      <c r="Y48" s="46" t="s">
        <v>104</v>
      </c>
      <c r="Z48" s="46"/>
      <c r="AA48" s="46" t="s">
        <v>104</v>
      </c>
      <c r="AB48" s="46"/>
      <c r="AC48" s="46" t="s">
        <v>104</v>
      </c>
      <c r="AD48" s="46"/>
      <c r="AK48" s="46" t="s">
        <v>104</v>
      </c>
      <c r="AL48" s="46"/>
      <c r="AM48" s="46" t="s">
        <v>104</v>
      </c>
      <c r="AN48" s="46"/>
    </row>
    <row r="49" spans="1:69">
      <c r="A49" t="s">
        <v>125</v>
      </c>
      <c r="M49" s="46">
        <v>1</v>
      </c>
      <c r="N49" s="46"/>
      <c r="O49" s="46">
        <v>0</v>
      </c>
      <c r="P49" s="46"/>
      <c r="Q49" s="46">
        <v>1</v>
      </c>
      <c r="R49" s="46"/>
      <c r="S49" s="46">
        <v>1</v>
      </c>
      <c r="T49" s="46"/>
      <c r="U49" s="46">
        <v>1</v>
      </c>
      <c r="V49" s="46"/>
      <c r="W49" s="46">
        <v>1</v>
      </c>
      <c r="X49" s="46"/>
      <c r="Y49" s="46">
        <v>1</v>
      </c>
      <c r="Z49" s="46"/>
      <c r="AA49" s="46">
        <v>1</v>
      </c>
      <c r="AB49" s="46"/>
      <c r="AC49" s="46">
        <v>1</v>
      </c>
      <c r="AD49" s="46"/>
      <c r="AK49" s="46">
        <v>1</v>
      </c>
      <c r="AL49" s="46"/>
      <c r="AM49" s="46">
        <v>1</v>
      </c>
      <c r="AN49" s="46"/>
    </row>
    <row r="51" spans="1:69">
      <c r="A51" s="96" t="s">
        <v>163</v>
      </c>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row>
    <row r="52" spans="1:69">
      <c r="A52" t="s">
        <v>115</v>
      </c>
      <c r="B52" s="46" t="s">
        <v>116</v>
      </c>
      <c r="C52" s="46"/>
      <c r="D52" s="46"/>
      <c r="E52" s="46"/>
      <c r="F52" s="46"/>
      <c r="G52" s="46" t="s">
        <v>117</v>
      </c>
      <c r="H52" s="46"/>
      <c r="I52" s="46" t="s">
        <v>164</v>
      </c>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73" t="s">
        <v>116</v>
      </c>
      <c r="BN52" s="46"/>
      <c r="BO52" s="46"/>
      <c r="BP52" s="46"/>
      <c r="BQ52" s="46"/>
    </row>
    <row r="53" spans="1:69">
      <c r="A53" t="s">
        <v>162</v>
      </c>
      <c r="B53" s="5"/>
      <c r="C53" s="5"/>
      <c r="D53" s="5"/>
      <c r="E53" s="5"/>
      <c r="F53" s="5"/>
      <c r="G53" s="97">
        <v>1</v>
      </c>
      <c r="H53" s="97"/>
      <c r="I53" s="46">
        <v>0</v>
      </c>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row>
    <row r="54" spans="1:69">
      <c r="A54" t="s">
        <v>145</v>
      </c>
      <c r="B54" s="5"/>
      <c r="C54" s="5"/>
      <c r="D54" s="5"/>
      <c r="E54" s="5"/>
      <c r="F54" s="5"/>
      <c r="G54" s="97">
        <v>1</v>
      </c>
      <c r="H54" s="97"/>
      <c r="I54" s="108">
        <v>1</v>
      </c>
      <c r="J54" s="108"/>
      <c r="K54" s="108">
        <v>1</v>
      </c>
      <c r="L54" s="108"/>
      <c r="M54" s="108">
        <v>1</v>
      </c>
      <c r="N54" s="108"/>
      <c r="O54" s="108">
        <v>1</v>
      </c>
      <c r="P54" s="108"/>
      <c r="Q54" s="104">
        <v>0</v>
      </c>
      <c r="R54" s="104"/>
      <c r="S54" s="104">
        <v>0</v>
      </c>
      <c r="T54" s="104"/>
      <c r="U54" s="104">
        <v>0</v>
      </c>
      <c r="V54" s="104"/>
      <c r="W54" s="104">
        <v>0</v>
      </c>
      <c r="X54" s="104"/>
      <c r="Y54" s="104">
        <v>0</v>
      </c>
      <c r="Z54" s="104"/>
      <c r="AA54" s="104">
        <v>0</v>
      </c>
      <c r="AB54" s="104"/>
      <c r="AC54" s="104">
        <v>0</v>
      </c>
      <c r="AD54" s="104"/>
      <c r="AE54" s="104">
        <v>0</v>
      </c>
      <c r="AF54" s="104"/>
      <c r="BC54" s="46">
        <v>0</v>
      </c>
      <c r="BD54" s="46"/>
      <c r="BE54" s="104">
        <v>0</v>
      </c>
      <c r="BF54" s="104"/>
      <c r="BG54" s="104">
        <v>0</v>
      </c>
      <c r="BH54" s="104"/>
      <c r="BI54" s="104">
        <v>0</v>
      </c>
      <c r="BJ54" s="104"/>
      <c r="BK54" s="104">
        <v>0</v>
      </c>
      <c r="BL54" s="104"/>
    </row>
    <row r="55" spans="1:69">
      <c r="A55" t="s">
        <v>146</v>
      </c>
      <c r="B55" s="5"/>
      <c r="C55" s="5"/>
      <c r="D55" s="5"/>
      <c r="E55" s="5"/>
      <c r="F55" s="5"/>
      <c r="G55" s="97">
        <v>1</v>
      </c>
      <c r="H55" s="97"/>
      <c r="I55" s="97">
        <v>1</v>
      </c>
      <c r="J55" s="97"/>
      <c r="K55" s="97">
        <v>1</v>
      </c>
      <c r="L55" s="97"/>
      <c r="M55" s="97">
        <v>1</v>
      </c>
      <c r="N55" s="97"/>
      <c r="O55" s="97">
        <v>1</v>
      </c>
      <c r="P55" s="97"/>
      <c r="Q55" s="97">
        <v>1</v>
      </c>
      <c r="R55" s="97"/>
      <c r="S55" s="97">
        <v>1</v>
      </c>
      <c r="T55" s="97"/>
      <c r="U55" s="97">
        <v>1</v>
      </c>
      <c r="V55" s="97"/>
      <c r="W55" s="97">
        <v>1</v>
      </c>
      <c r="X55" s="97"/>
      <c r="Y55" s="46">
        <v>0</v>
      </c>
      <c r="Z55" s="46"/>
      <c r="AA55" s="46">
        <v>0</v>
      </c>
      <c r="AB55" s="46"/>
      <c r="AC55" s="46">
        <v>0</v>
      </c>
      <c r="AD55" s="46"/>
      <c r="AE55" s="46">
        <v>0</v>
      </c>
      <c r="AF55" s="46"/>
      <c r="BC55" s="46">
        <v>0</v>
      </c>
      <c r="BD55" s="46"/>
      <c r="BE55" s="46">
        <v>0</v>
      </c>
      <c r="BF55" s="46"/>
      <c r="BG55" s="46">
        <v>0</v>
      </c>
      <c r="BH55" s="46"/>
      <c r="BI55" s="46">
        <v>0</v>
      </c>
      <c r="BJ55" s="46"/>
      <c r="BK55" s="46">
        <v>0</v>
      </c>
      <c r="BL55" s="46"/>
    </row>
    <row r="56" spans="1:69">
      <c r="A56" t="s">
        <v>147</v>
      </c>
      <c r="B56" s="5"/>
      <c r="C56" s="5"/>
      <c r="D56" s="5"/>
      <c r="E56" s="5"/>
      <c r="F56" s="5"/>
      <c r="G56" s="97">
        <v>1</v>
      </c>
      <c r="H56" s="97"/>
      <c r="I56" s="46">
        <v>0</v>
      </c>
      <c r="J56" s="46"/>
      <c r="K56" s="46">
        <v>0</v>
      </c>
      <c r="L56" s="46"/>
      <c r="M56" s="46">
        <v>0</v>
      </c>
      <c r="N56" s="46"/>
      <c r="O56" s="46">
        <v>0</v>
      </c>
      <c r="P56" s="46"/>
      <c r="Q56" s="46">
        <v>0</v>
      </c>
      <c r="R56" s="46"/>
      <c r="S56" s="46">
        <v>0</v>
      </c>
      <c r="T56" s="46"/>
      <c r="U56" s="46">
        <v>0</v>
      </c>
      <c r="V56" s="46"/>
      <c r="W56" s="46">
        <v>0</v>
      </c>
      <c r="X56" s="46"/>
      <c r="Y56" s="46">
        <v>0</v>
      </c>
      <c r="Z56" s="46"/>
      <c r="AA56" s="46">
        <v>0</v>
      </c>
      <c r="AB56" s="46"/>
      <c r="AC56" s="46">
        <v>0</v>
      </c>
      <c r="AD56" s="46"/>
      <c r="AE56" s="46">
        <v>0</v>
      </c>
      <c r="AF56" s="46"/>
      <c r="BC56" s="46">
        <v>0</v>
      </c>
      <c r="BD56" s="46"/>
      <c r="BE56" s="46">
        <v>0</v>
      </c>
      <c r="BF56" s="46"/>
      <c r="BG56" s="46">
        <v>0</v>
      </c>
      <c r="BH56" s="46"/>
      <c r="BI56" s="46">
        <v>0</v>
      </c>
      <c r="BJ56" s="46"/>
      <c r="BK56" s="46">
        <v>0</v>
      </c>
      <c r="BL56" s="46"/>
    </row>
    <row r="57" spans="1:69">
      <c r="A57" t="s">
        <v>148</v>
      </c>
      <c r="B57" s="5"/>
      <c r="C57" s="5"/>
      <c r="D57" s="5"/>
      <c r="E57" s="5"/>
      <c r="F57" s="5"/>
      <c r="G57" s="97">
        <v>1</v>
      </c>
      <c r="H57" s="97"/>
      <c r="I57" s="46">
        <v>0</v>
      </c>
      <c r="J57" s="46"/>
      <c r="K57" s="46">
        <v>0</v>
      </c>
      <c r="L57" s="46"/>
      <c r="M57" s="46">
        <v>0</v>
      </c>
      <c r="N57" s="46"/>
      <c r="O57" s="46">
        <v>0</v>
      </c>
      <c r="P57" s="46"/>
      <c r="Q57" s="97">
        <v>1</v>
      </c>
      <c r="R57" s="97"/>
      <c r="S57" s="97">
        <v>1</v>
      </c>
      <c r="T57" s="97"/>
      <c r="U57" s="97">
        <v>1</v>
      </c>
      <c r="V57" s="97"/>
      <c r="W57" s="97">
        <v>1</v>
      </c>
      <c r="X57" s="97"/>
      <c r="Y57" s="97">
        <v>1</v>
      </c>
      <c r="Z57" s="97"/>
      <c r="AA57" s="97">
        <v>1</v>
      </c>
      <c r="AB57" s="97"/>
      <c r="AC57" s="97">
        <v>1</v>
      </c>
      <c r="AD57" s="97"/>
      <c r="AE57" s="46">
        <v>0</v>
      </c>
      <c r="AF57" s="46"/>
      <c r="BC57" s="46">
        <v>0</v>
      </c>
      <c r="BD57" s="46"/>
      <c r="BE57" s="46">
        <v>0</v>
      </c>
      <c r="BF57" s="46"/>
      <c r="BG57" s="97">
        <v>1</v>
      </c>
      <c r="BH57" s="97"/>
      <c r="BI57" s="97">
        <v>1</v>
      </c>
      <c r="BJ57" s="97"/>
      <c r="BK57" s="46">
        <v>0</v>
      </c>
      <c r="BL57" s="46"/>
    </row>
    <row r="58" spans="1:69">
      <c r="A58" t="s">
        <v>154</v>
      </c>
      <c r="B58" s="5"/>
      <c r="C58" s="5"/>
      <c r="D58" s="5"/>
      <c r="E58" s="5"/>
      <c r="F58" s="5"/>
      <c r="G58" s="5"/>
      <c r="H58" s="5"/>
      <c r="I58" s="46">
        <v>0</v>
      </c>
      <c r="J58" s="46"/>
      <c r="K58" s="46">
        <v>0</v>
      </c>
      <c r="L58" s="46"/>
      <c r="M58" s="46">
        <v>0</v>
      </c>
      <c r="N58" s="46"/>
      <c r="O58" s="46">
        <v>0</v>
      </c>
      <c r="P58" s="46"/>
      <c r="Q58" s="97">
        <v>1</v>
      </c>
      <c r="R58" s="97"/>
      <c r="S58" s="97">
        <v>1</v>
      </c>
      <c r="T58" s="97"/>
      <c r="U58" s="97">
        <v>1</v>
      </c>
      <c r="V58" s="97"/>
      <c r="W58" s="97">
        <v>1</v>
      </c>
      <c r="X58" s="97"/>
      <c r="Y58" s="97">
        <v>1</v>
      </c>
      <c r="Z58" s="97"/>
      <c r="AA58" s="97">
        <v>1</v>
      </c>
      <c r="AB58" s="97"/>
      <c r="AC58" s="97">
        <v>1</v>
      </c>
      <c r="AD58" s="97"/>
      <c r="AE58" s="97">
        <v>1</v>
      </c>
      <c r="AF58" s="97"/>
      <c r="BC58" s="97">
        <v>1</v>
      </c>
      <c r="BD58" s="97"/>
      <c r="BE58" s="97">
        <v>1</v>
      </c>
      <c r="BF58" s="97"/>
      <c r="BG58" s="97">
        <v>1</v>
      </c>
      <c r="BH58" s="97"/>
      <c r="BI58" s="97">
        <v>1</v>
      </c>
      <c r="BJ58" s="97"/>
      <c r="BK58" s="97">
        <v>1</v>
      </c>
      <c r="BL58" s="97"/>
    </row>
    <row r="59" spans="1:69">
      <c r="A59" t="s">
        <v>155</v>
      </c>
      <c r="B59" s="5"/>
      <c r="C59" s="5"/>
      <c r="D59" s="5"/>
      <c r="E59" s="5"/>
      <c r="F59" s="5"/>
      <c r="G59" s="5"/>
      <c r="H59" s="5"/>
      <c r="I59" s="46">
        <v>0</v>
      </c>
      <c r="J59" s="46"/>
      <c r="K59" s="46">
        <v>0</v>
      </c>
      <c r="L59" s="46"/>
      <c r="M59" s="46">
        <v>0</v>
      </c>
      <c r="N59" s="46"/>
      <c r="O59" s="46">
        <v>0</v>
      </c>
      <c r="P59" s="46"/>
      <c r="Q59" s="46">
        <v>0</v>
      </c>
      <c r="R59" s="46"/>
      <c r="S59" s="46">
        <v>0</v>
      </c>
      <c r="T59" s="46"/>
      <c r="U59" s="46">
        <v>0</v>
      </c>
      <c r="V59" s="46"/>
      <c r="W59" s="46">
        <v>0</v>
      </c>
      <c r="X59" s="46"/>
      <c r="Y59" s="97">
        <v>1</v>
      </c>
      <c r="Z59" s="97"/>
      <c r="AA59" s="97">
        <v>1</v>
      </c>
      <c r="AB59" s="97"/>
      <c r="AC59" s="97">
        <v>1</v>
      </c>
      <c r="AD59" s="97"/>
      <c r="AE59" s="97">
        <v>1</v>
      </c>
      <c r="AF59" s="97"/>
      <c r="BC59" s="97">
        <v>1</v>
      </c>
      <c r="BD59" s="97"/>
      <c r="BE59" s="97">
        <v>1</v>
      </c>
      <c r="BF59" s="97"/>
      <c r="BG59" s="97">
        <v>1</v>
      </c>
      <c r="BH59" s="97"/>
      <c r="BI59" s="97">
        <v>1</v>
      </c>
      <c r="BJ59" s="97"/>
      <c r="BK59" s="97">
        <v>1</v>
      </c>
      <c r="BL59" s="97"/>
    </row>
    <row r="60" spans="1:69">
      <c r="A60" t="s">
        <v>156</v>
      </c>
      <c r="B60" s="5"/>
      <c r="C60" s="5"/>
      <c r="D60" s="5"/>
      <c r="E60" s="5"/>
      <c r="F60" s="5"/>
      <c r="G60" s="5"/>
      <c r="H60" s="5"/>
      <c r="I60" s="99">
        <v>1</v>
      </c>
      <c r="J60" s="100"/>
      <c r="K60" s="99">
        <v>1</v>
      </c>
      <c r="L60" s="100"/>
      <c r="M60" s="99">
        <v>1</v>
      </c>
      <c r="N60" s="100"/>
      <c r="O60" s="99">
        <v>1</v>
      </c>
      <c r="P60" s="100"/>
      <c r="Q60" s="97">
        <v>1</v>
      </c>
      <c r="R60" s="97"/>
      <c r="S60" s="97">
        <v>1</v>
      </c>
      <c r="T60" s="97"/>
      <c r="U60" s="97">
        <v>1</v>
      </c>
      <c r="V60" s="97"/>
      <c r="W60" s="97">
        <v>1</v>
      </c>
      <c r="X60" s="97"/>
      <c r="Y60" s="97">
        <v>1</v>
      </c>
      <c r="Z60" s="97"/>
      <c r="AA60" s="97">
        <v>1</v>
      </c>
      <c r="AB60" s="97"/>
      <c r="AC60" s="97">
        <v>1</v>
      </c>
      <c r="AD60" s="97"/>
      <c r="AE60" s="97">
        <v>1</v>
      </c>
      <c r="AF60" s="97"/>
      <c r="BC60" s="97">
        <v>1</v>
      </c>
      <c r="BD60" s="97"/>
      <c r="BE60" s="97">
        <v>1</v>
      </c>
      <c r="BF60" s="97"/>
      <c r="BG60" s="97">
        <v>1</v>
      </c>
      <c r="BH60" s="97"/>
      <c r="BI60" s="97">
        <v>1</v>
      </c>
      <c r="BJ60" s="97"/>
      <c r="BK60" s="97">
        <v>1</v>
      </c>
      <c r="BL60" s="97"/>
    </row>
    <row r="61" spans="1:69">
      <c r="A61" t="s">
        <v>157</v>
      </c>
      <c r="B61" s="5"/>
      <c r="C61" s="5"/>
      <c r="D61" s="5"/>
      <c r="E61" s="5"/>
      <c r="F61" s="5"/>
      <c r="G61" s="5"/>
      <c r="H61" s="5"/>
      <c r="I61" s="46">
        <v>0</v>
      </c>
      <c r="J61" s="46"/>
      <c r="K61" s="46">
        <v>0</v>
      </c>
      <c r="L61" s="46"/>
      <c r="M61" s="46">
        <v>0</v>
      </c>
      <c r="N61" s="46"/>
      <c r="O61" s="46">
        <v>0</v>
      </c>
      <c r="P61" s="46"/>
      <c r="Q61" s="46">
        <v>0</v>
      </c>
      <c r="R61" s="46"/>
      <c r="S61" s="46">
        <v>0</v>
      </c>
      <c r="T61" s="46"/>
      <c r="U61" s="46">
        <v>0</v>
      </c>
      <c r="V61" s="46"/>
      <c r="W61" s="46">
        <v>0</v>
      </c>
      <c r="X61" s="46"/>
      <c r="Y61" s="46">
        <v>0</v>
      </c>
      <c r="Z61" s="46"/>
      <c r="AA61" s="46">
        <v>0</v>
      </c>
      <c r="AB61" s="46"/>
      <c r="AC61" s="46">
        <v>0</v>
      </c>
      <c r="AD61" s="46"/>
      <c r="AE61" s="46">
        <v>0</v>
      </c>
      <c r="AF61" s="46"/>
      <c r="BC61" s="46">
        <v>0</v>
      </c>
      <c r="BD61" s="46"/>
      <c r="BE61" s="46">
        <v>0</v>
      </c>
      <c r="BF61" s="46"/>
      <c r="BG61" s="46">
        <v>0</v>
      </c>
      <c r="BH61" s="46"/>
      <c r="BI61" s="46">
        <v>0</v>
      </c>
      <c r="BJ61" s="46"/>
      <c r="BK61" s="97">
        <v>1</v>
      </c>
      <c r="BL61" s="97"/>
    </row>
    <row r="62" spans="1:69">
      <c r="A62" t="s">
        <v>165</v>
      </c>
      <c r="B62" s="5"/>
      <c r="C62" s="5"/>
      <c r="D62" s="5"/>
      <c r="E62" s="5"/>
      <c r="F62" s="5"/>
      <c r="G62" s="46" t="s">
        <v>167</v>
      </c>
      <c r="H62" s="46"/>
      <c r="I62" s="95" t="s">
        <v>169</v>
      </c>
      <c r="J62" s="95"/>
      <c r="K62" s="95" t="s">
        <v>169</v>
      </c>
      <c r="L62" s="95"/>
      <c r="M62" s="95" t="s">
        <v>169</v>
      </c>
      <c r="N62" s="95"/>
      <c r="O62" s="95" t="s">
        <v>169</v>
      </c>
      <c r="P62" s="95"/>
      <c r="Q62" s="95" t="s">
        <v>169</v>
      </c>
      <c r="R62" s="95"/>
      <c r="S62" s="95" t="s">
        <v>169</v>
      </c>
      <c r="T62" s="95"/>
      <c r="U62" s="95" t="s">
        <v>169</v>
      </c>
      <c r="V62" s="95"/>
      <c r="W62" s="95" t="s">
        <v>169</v>
      </c>
      <c r="X62" s="95"/>
      <c r="Y62" s="95" t="s">
        <v>169</v>
      </c>
      <c r="Z62" s="95"/>
      <c r="AA62" s="95" t="s">
        <v>169</v>
      </c>
      <c r="AB62" s="95"/>
      <c r="AC62" s="95" t="s">
        <v>169</v>
      </c>
      <c r="AD62" s="95"/>
      <c r="BC62" s="46" t="s">
        <v>167</v>
      </c>
      <c r="BD62" s="46"/>
      <c r="BE62" s="95" t="s">
        <v>169</v>
      </c>
      <c r="BF62" s="95"/>
      <c r="BG62" s="95" t="s">
        <v>169</v>
      </c>
      <c r="BH62" s="95"/>
      <c r="BI62" s="95" t="s">
        <v>169</v>
      </c>
      <c r="BJ62" s="95"/>
      <c r="BK62" s="95" t="s">
        <v>169</v>
      </c>
      <c r="BL62" s="95"/>
    </row>
    <row r="63" spans="1:69">
      <c r="A63" t="s">
        <v>166</v>
      </c>
      <c r="B63" s="5"/>
      <c r="C63" s="5"/>
      <c r="D63" s="5"/>
      <c r="E63" s="5"/>
      <c r="F63" s="5"/>
      <c r="G63" s="46" t="s">
        <v>168</v>
      </c>
      <c r="H63" s="46"/>
      <c r="I63" s="95" t="s">
        <v>170</v>
      </c>
      <c r="J63" s="95"/>
      <c r="K63" s="95" t="s">
        <v>170</v>
      </c>
      <c r="L63" s="95"/>
      <c r="M63" s="95" t="s">
        <v>170</v>
      </c>
      <c r="N63" s="95"/>
      <c r="O63" s="95" t="s">
        <v>170</v>
      </c>
      <c r="P63" s="95"/>
      <c r="Q63" s="95" t="s">
        <v>170</v>
      </c>
      <c r="R63" s="95"/>
      <c r="S63" s="95" t="s">
        <v>170</v>
      </c>
      <c r="T63" s="95"/>
      <c r="U63" s="95" t="s">
        <v>170</v>
      </c>
      <c r="V63" s="95"/>
      <c r="W63" s="95" t="s">
        <v>170</v>
      </c>
      <c r="X63" s="95"/>
      <c r="Y63" s="95" t="s">
        <v>170</v>
      </c>
      <c r="Z63" s="95"/>
      <c r="AA63" s="95" t="s">
        <v>170</v>
      </c>
      <c r="AB63" s="95"/>
      <c r="AC63" s="95" t="s">
        <v>170</v>
      </c>
      <c r="AD63" s="95"/>
      <c r="BC63" s="46" t="s">
        <v>168</v>
      </c>
      <c r="BD63" s="46"/>
      <c r="BE63" s="95" t="s">
        <v>170</v>
      </c>
      <c r="BF63" s="95"/>
      <c r="BG63" s="95" t="s">
        <v>170</v>
      </c>
      <c r="BH63" s="95"/>
      <c r="BI63" s="95" t="s">
        <v>170</v>
      </c>
      <c r="BJ63" s="95"/>
      <c r="BK63" s="95" t="s">
        <v>170</v>
      </c>
      <c r="BL63" s="95"/>
    </row>
    <row r="64" spans="1:69">
      <c r="A64" t="s">
        <v>171</v>
      </c>
      <c r="B64" s="5"/>
      <c r="C64" s="5"/>
      <c r="D64" s="5"/>
      <c r="E64" s="5"/>
      <c r="F64" s="5"/>
      <c r="G64" s="5"/>
      <c r="H64" s="5"/>
      <c r="AE64" s="95" t="s">
        <v>165</v>
      </c>
      <c r="AF64" s="95"/>
      <c r="AG64" s="95" t="s">
        <v>174</v>
      </c>
      <c r="AH64" s="95"/>
      <c r="AI64" s="95" t="s">
        <v>174</v>
      </c>
      <c r="AJ64" s="95"/>
      <c r="AK64" s="111" t="s">
        <v>173</v>
      </c>
      <c r="AL64" s="95"/>
      <c r="AM64" s="111" t="s">
        <v>173</v>
      </c>
      <c r="AN64" s="95"/>
      <c r="AO64" s="111" t="s">
        <v>173</v>
      </c>
      <c r="AP64" s="95"/>
      <c r="AQ64" s="111" t="s">
        <v>173</v>
      </c>
      <c r="AR64" s="95"/>
      <c r="AS64" s="111" t="s">
        <v>173</v>
      </c>
      <c r="AT64" s="95"/>
      <c r="AU64" s="111" t="s">
        <v>173</v>
      </c>
      <c r="AV64" s="95"/>
      <c r="AW64" s="111" t="s">
        <v>173</v>
      </c>
      <c r="AX64" s="95"/>
      <c r="AY64" s="111" t="s">
        <v>173</v>
      </c>
      <c r="AZ64" s="95"/>
    </row>
    <row r="65" spans="1:65">
      <c r="A65" t="s">
        <v>175</v>
      </c>
      <c r="B65" s="5"/>
      <c r="C65" s="5"/>
      <c r="D65" s="5"/>
      <c r="E65" s="5"/>
      <c r="F65" s="5"/>
      <c r="G65" s="5"/>
      <c r="H65" s="5"/>
      <c r="AY65" s="108">
        <v>1</v>
      </c>
      <c r="AZ65" s="108"/>
    </row>
    <row r="66" spans="1:65">
      <c r="A66" t="s">
        <v>172</v>
      </c>
      <c r="B66" s="5"/>
      <c r="C66" s="5"/>
      <c r="D66" s="5"/>
      <c r="E66" s="5"/>
      <c r="F66" s="5"/>
      <c r="G66" s="5"/>
      <c r="H66" s="5"/>
      <c r="I66" s="46">
        <v>0</v>
      </c>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112">
        <v>1</v>
      </c>
      <c r="BB66" s="112"/>
      <c r="BC66" s="46">
        <v>0</v>
      </c>
      <c r="BD66" s="46"/>
      <c r="BE66" s="46"/>
      <c r="BF66" s="46"/>
      <c r="BG66" s="46"/>
      <c r="BH66" s="46"/>
      <c r="BI66" s="46"/>
      <c r="BJ66" s="46"/>
      <c r="BK66" s="46"/>
      <c r="BL66" s="46"/>
    </row>
    <row r="67" spans="1:65">
      <c r="A67" t="s">
        <v>159</v>
      </c>
      <c r="H67" s="5"/>
      <c r="I67" s="71">
        <v>15</v>
      </c>
      <c r="J67" s="72"/>
      <c r="K67" s="72"/>
      <c r="L67" s="72"/>
      <c r="M67" s="72"/>
      <c r="N67" s="72"/>
      <c r="O67" s="72"/>
      <c r="P67" s="72"/>
      <c r="Q67" s="72"/>
      <c r="R67" s="72"/>
      <c r="S67" s="72"/>
      <c r="T67" s="72"/>
      <c r="U67" s="72"/>
      <c r="V67" s="72"/>
      <c r="W67" s="72"/>
      <c r="X67" s="72"/>
      <c r="Y67" s="72"/>
      <c r="Z67" s="72"/>
      <c r="AA67" s="72"/>
      <c r="AB67" s="72"/>
      <c r="AC67" s="72"/>
      <c r="AD67" s="72"/>
      <c r="AE67" s="72"/>
      <c r="AF67" s="72"/>
      <c r="AG67" s="72"/>
      <c r="AH67" s="72"/>
      <c r="AI67" s="72"/>
      <c r="AJ67" s="72"/>
      <c r="AK67" s="72"/>
      <c r="AL67" s="72"/>
      <c r="AM67" s="72"/>
      <c r="AN67" s="72"/>
      <c r="AO67" s="72"/>
      <c r="AP67" s="72"/>
      <c r="AQ67" s="72"/>
      <c r="AR67" s="72"/>
      <c r="AS67" s="72"/>
      <c r="AT67" s="72"/>
      <c r="AU67" s="72"/>
      <c r="AV67" s="72"/>
      <c r="AW67" s="72"/>
      <c r="AX67" s="72"/>
      <c r="AY67" s="72"/>
      <c r="AZ67" s="72"/>
      <c r="BA67" s="46">
        <v>16</v>
      </c>
      <c r="BB67" s="46"/>
      <c r="BC67" s="46"/>
      <c r="BD67" s="46"/>
      <c r="BE67" s="46"/>
      <c r="BF67" s="46"/>
      <c r="BG67" s="46"/>
      <c r="BH67" s="46"/>
      <c r="BI67" s="46"/>
      <c r="BJ67" s="46"/>
      <c r="BK67" s="46"/>
      <c r="BL67" s="46"/>
    </row>
    <row r="68" spans="1:65">
      <c r="A68" t="s">
        <v>149</v>
      </c>
      <c r="G68" s="46" t="s">
        <v>153</v>
      </c>
      <c r="H68" s="46"/>
      <c r="I68" s="108">
        <v>1</v>
      </c>
      <c r="J68" s="108"/>
      <c r="K68" s="108">
        <v>1</v>
      </c>
      <c r="L68" s="108"/>
      <c r="M68" s="108">
        <v>1</v>
      </c>
      <c r="N68" s="108"/>
      <c r="O68" s="108">
        <v>1</v>
      </c>
      <c r="P68" s="108"/>
      <c r="Q68" s="104">
        <v>0</v>
      </c>
      <c r="R68" s="104"/>
      <c r="S68" s="104">
        <v>0</v>
      </c>
      <c r="T68" s="104"/>
      <c r="U68" s="104">
        <v>0</v>
      </c>
      <c r="V68" s="104"/>
      <c r="W68" s="104">
        <v>0</v>
      </c>
      <c r="X68" s="104"/>
      <c r="Y68" s="104">
        <v>0</v>
      </c>
      <c r="Z68" s="104"/>
      <c r="AA68" s="104">
        <v>0</v>
      </c>
      <c r="AB68" s="104"/>
      <c r="AC68" s="109">
        <v>0</v>
      </c>
      <c r="AD68" s="110"/>
      <c r="AE68" s="109">
        <v>0</v>
      </c>
      <c r="AF68" s="110"/>
      <c r="AG68" s="46">
        <v>0</v>
      </c>
      <c r="AH68" s="46"/>
      <c r="AI68" s="46"/>
      <c r="AJ68" s="46"/>
      <c r="AK68" s="46"/>
      <c r="AL68" s="46"/>
      <c r="AM68" s="46"/>
      <c r="AN68" s="46"/>
      <c r="AO68" s="46"/>
      <c r="AP68" s="46"/>
      <c r="AQ68" s="46"/>
      <c r="AR68" s="46"/>
      <c r="AS68" s="46"/>
      <c r="AT68" s="46"/>
      <c r="AU68" s="46"/>
      <c r="AV68" s="46"/>
      <c r="AW68" s="46"/>
      <c r="AX68" s="46"/>
      <c r="AY68" s="46"/>
      <c r="AZ68" s="46"/>
      <c r="BA68" s="46"/>
      <c r="BB68" s="46"/>
      <c r="BC68" s="71">
        <v>0</v>
      </c>
      <c r="BD68" s="73"/>
      <c r="BE68" s="71">
        <v>0</v>
      </c>
      <c r="BF68" s="73"/>
      <c r="BG68" s="71">
        <v>0</v>
      </c>
      <c r="BH68" s="73"/>
      <c r="BI68" s="71">
        <v>0</v>
      </c>
      <c r="BJ68" s="73"/>
      <c r="BK68" s="71">
        <v>0</v>
      </c>
      <c r="BL68" s="73"/>
    </row>
    <row r="69" spans="1:65">
      <c r="A69" t="s">
        <v>150</v>
      </c>
      <c r="G69" s="46" t="s">
        <v>153</v>
      </c>
      <c r="H69" s="46"/>
      <c r="I69" s="99">
        <v>1</v>
      </c>
      <c r="J69" s="100"/>
      <c r="K69" s="99">
        <v>1</v>
      </c>
      <c r="L69" s="100"/>
      <c r="M69" s="99">
        <v>1</v>
      </c>
      <c r="N69" s="100"/>
      <c r="O69" s="97">
        <v>1</v>
      </c>
      <c r="P69" s="97"/>
      <c r="Q69" s="97">
        <v>1</v>
      </c>
      <c r="R69" s="97"/>
      <c r="S69" s="97">
        <v>1</v>
      </c>
      <c r="T69" s="97"/>
      <c r="U69" s="97">
        <v>1</v>
      </c>
      <c r="V69" s="97"/>
      <c r="W69" s="97">
        <v>1</v>
      </c>
      <c r="X69" s="97"/>
      <c r="Y69" s="46">
        <v>0</v>
      </c>
      <c r="Z69" s="46"/>
      <c r="AA69" s="46">
        <v>0</v>
      </c>
      <c r="AB69" s="46"/>
      <c r="AC69" s="46">
        <v>0</v>
      </c>
      <c r="AD69" s="46"/>
      <c r="AE69" s="46">
        <v>0</v>
      </c>
      <c r="AF69" s="46"/>
      <c r="AG69" s="46">
        <v>0</v>
      </c>
      <c r="AH69" s="46"/>
      <c r="AI69" s="46"/>
      <c r="AJ69" s="46"/>
      <c r="AK69" s="46"/>
      <c r="AL69" s="46"/>
      <c r="AM69" s="46"/>
      <c r="AN69" s="46"/>
      <c r="AO69" s="46"/>
      <c r="AP69" s="46"/>
      <c r="AQ69" s="46"/>
      <c r="AR69" s="46"/>
      <c r="AS69" s="46"/>
      <c r="AT69" s="46"/>
      <c r="AU69" s="46"/>
      <c r="AV69" s="46"/>
      <c r="AW69" s="46"/>
      <c r="AX69" s="46"/>
      <c r="AY69" s="46"/>
      <c r="AZ69" s="46"/>
      <c r="BA69" s="46"/>
      <c r="BB69" s="46"/>
      <c r="BC69" s="46">
        <v>0</v>
      </c>
      <c r="BD69" s="46"/>
      <c r="BE69" s="46">
        <v>0</v>
      </c>
      <c r="BF69" s="46"/>
      <c r="BG69" s="46">
        <v>0</v>
      </c>
      <c r="BH69" s="46"/>
      <c r="BI69" s="46">
        <v>0</v>
      </c>
      <c r="BJ69" s="46"/>
      <c r="BK69" s="46">
        <v>0</v>
      </c>
      <c r="BL69" s="46"/>
    </row>
    <row r="70" spans="1:65">
      <c r="A70" t="s">
        <v>151</v>
      </c>
      <c r="G70" s="46" t="s">
        <v>153</v>
      </c>
      <c r="H70" s="46"/>
      <c r="I70" s="46">
        <v>0</v>
      </c>
      <c r="J70" s="46"/>
      <c r="K70" s="46">
        <v>0</v>
      </c>
      <c r="L70" s="46"/>
      <c r="M70" s="46">
        <v>0</v>
      </c>
      <c r="N70" s="46"/>
      <c r="O70" s="46">
        <v>0</v>
      </c>
      <c r="P70" s="46"/>
      <c r="Q70" s="46">
        <v>0</v>
      </c>
      <c r="R70" s="46"/>
      <c r="S70" s="46">
        <v>0</v>
      </c>
      <c r="T70" s="46"/>
      <c r="U70" s="46">
        <v>0</v>
      </c>
      <c r="V70" s="46"/>
      <c r="W70" s="46">
        <v>0</v>
      </c>
      <c r="X70" s="46"/>
      <c r="Y70" s="46">
        <v>0</v>
      </c>
      <c r="Z70" s="46"/>
      <c r="AA70" s="46">
        <v>0</v>
      </c>
      <c r="AB70" s="46"/>
      <c r="AC70" s="46">
        <v>0</v>
      </c>
      <c r="AD70" s="46"/>
      <c r="AE70" s="46">
        <v>0</v>
      </c>
      <c r="AF70" s="46"/>
      <c r="AG70" s="46">
        <v>0</v>
      </c>
      <c r="AH70" s="46"/>
      <c r="AI70" s="46"/>
      <c r="AJ70" s="46"/>
      <c r="AK70" s="46"/>
      <c r="AL70" s="46"/>
      <c r="AM70" s="46"/>
      <c r="AN70" s="46"/>
      <c r="AO70" s="46"/>
      <c r="AP70" s="46"/>
      <c r="AQ70" s="46"/>
      <c r="AR70" s="46"/>
      <c r="AS70" s="46"/>
      <c r="AT70" s="46"/>
      <c r="AU70" s="46"/>
      <c r="AV70" s="46"/>
      <c r="AW70" s="46"/>
      <c r="AX70" s="46"/>
      <c r="AY70" s="46"/>
      <c r="AZ70" s="46"/>
      <c r="BA70" s="46"/>
      <c r="BB70" s="46"/>
      <c r="BC70" s="46">
        <v>0</v>
      </c>
      <c r="BD70" s="46"/>
      <c r="BE70" s="46">
        <v>0</v>
      </c>
      <c r="BF70" s="46"/>
      <c r="BG70" s="46">
        <v>0</v>
      </c>
      <c r="BH70" s="46"/>
      <c r="BI70" s="46">
        <v>0</v>
      </c>
      <c r="BJ70" s="46"/>
      <c r="BK70" s="46">
        <v>0</v>
      </c>
      <c r="BL70" s="46"/>
    </row>
    <row r="71" spans="1:65">
      <c r="A71" t="s">
        <v>152</v>
      </c>
      <c r="G71" s="46" t="s">
        <v>153</v>
      </c>
      <c r="H71" s="46"/>
      <c r="I71" s="46">
        <v>0</v>
      </c>
      <c r="J71" s="46"/>
      <c r="K71" s="46">
        <v>0</v>
      </c>
      <c r="L71" s="46"/>
      <c r="M71" s="46">
        <v>0</v>
      </c>
      <c r="N71" s="46"/>
      <c r="O71" s="46">
        <v>0</v>
      </c>
      <c r="P71" s="46"/>
      <c r="Q71" s="97">
        <v>1</v>
      </c>
      <c r="R71" s="97"/>
      <c r="S71" s="97">
        <v>1</v>
      </c>
      <c r="T71" s="97"/>
      <c r="U71" s="97">
        <v>1</v>
      </c>
      <c r="V71" s="97"/>
      <c r="W71" s="97">
        <v>1</v>
      </c>
      <c r="X71" s="97"/>
      <c r="Y71" s="97">
        <v>1</v>
      </c>
      <c r="Z71" s="97"/>
      <c r="AA71" s="97">
        <v>1</v>
      </c>
      <c r="AB71" s="97"/>
      <c r="AC71" s="97">
        <v>1</v>
      </c>
      <c r="AD71" s="97"/>
      <c r="AE71" s="71">
        <v>0</v>
      </c>
      <c r="AF71" s="73"/>
      <c r="AG71" s="46">
        <v>0</v>
      </c>
      <c r="AH71" s="46"/>
      <c r="AI71" s="46"/>
      <c r="AJ71" s="46"/>
      <c r="AK71" s="46"/>
      <c r="AL71" s="46"/>
      <c r="AM71" s="46"/>
      <c r="AN71" s="46"/>
      <c r="AO71" s="46"/>
      <c r="AP71" s="46"/>
      <c r="AQ71" s="46"/>
      <c r="AR71" s="46"/>
      <c r="AS71" s="46"/>
      <c r="AT71" s="46"/>
      <c r="AU71" s="46"/>
      <c r="AV71" s="46"/>
      <c r="AW71" s="46"/>
      <c r="AX71" s="46"/>
      <c r="AY71" s="46"/>
      <c r="AZ71" s="46"/>
      <c r="BA71" s="46"/>
      <c r="BB71" s="46"/>
      <c r="BC71" s="97">
        <v>1</v>
      </c>
      <c r="BD71" s="97"/>
      <c r="BE71" s="97">
        <v>1</v>
      </c>
      <c r="BF71" s="97"/>
      <c r="BG71" s="97">
        <v>1</v>
      </c>
      <c r="BH71" s="97"/>
      <c r="BI71" s="97">
        <v>1</v>
      </c>
      <c r="BJ71" s="97"/>
      <c r="BK71" s="46">
        <v>0</v>
      </c>
      <c r="BL71" s="46"/>
    </row>
    <row r="72" spans="1:65">
      <c r="A72" t="s">
        <v>144</v>
      </c>
      <c r="I72" s="46">
        <v>0</v>
      </c>
      <c r="J72" s="46"/>
      <c r="K72" s="46">
        <v>0</v>
      </c>
      <c r="L72" s="46"/>
      <c r="M72" s="46">
        <v>0</v>
      </c>
      <c r="N72" s="46"/>
      <c r="O72" s="46">
        <v>1</v>
      </c>
      <c r="P72" s="46"/>
      <c r="Q72" s="46">
        <v>0</v>
      </c>
      <c r="R72" s="46"/>
      <c r="S72" s="46">
        <v>0</v>
      </c>
      <c r="T72" s="46"/>
      <c r="U72" s="46">
        <v>0</v>
      </c>
      <c r="V72" s="46"/>
      <c r="W72" s="46">
        <v>0</v>
      </c>
      <c r="X72" s="46"/>
      <c r="Y72" s="46">
        <v>0</v>
      </c>
      <c r="Z72" s="46"/>
      <c r="AA72" s="46">
        <v>0</v>
      </c>
      <c r="AB72" s="46"/>
      <c r="AC72" s="46">
        <v>0</v>
      </c>
      <c r="AD72" s="46"/>
      <c r="AE72" s="46">
        <v>0</v>
      </c>
      <c r="AF72" s="46"/>
      <c r="AG72" s="46">
        <v>0</v>
      </c>
      <c r="AH72" s="46"/>
      <c r="AI72" s="46"/>
      <c r="AJ72" s="46"/>
      <c r="AK72" s="46"/>
      <c r="AL72" s="46"/>
      <c r="AM72" s="46"/>
      <c r="AN72" s="46"/>
      <c r="AO72" s="46"/>
      <c r="AP72" s="46"/>
      <c r="AQ72" s="46"/>
      <c r="AR72" s="46"/>
      <c r="AS72" s="46"/>
      <c r="AT72" s="46"/>
      <c r="AU72" s="46"/>
      <c r="AV72" s="46"/>
      <c r="AW72" s="46"/>
      <c r="AX72" s="46"/>
      <c r="AY72" s="46"/>
      <c r="AZ72" s="46"/>
      <c r="BA72" s="46"/>
      <c r="BB72" s="46"/>
      <c r="BC72" s="46">
        <v>0</v>
      </c>
      <c r="BD72" s="46"/>
      <c r="BE72" s="46">
        <v>0</v>
      </c>
      <c r="BF72" s="46"/>
      <c r="BG72" s="46">
        <v>0</v>
      </c>
      <c r="BH72" s="46"/>
      <c r="BI72" s="46">
        <v>0</v>
      </c>
      <c r="BJ72" s="46"/>
      <c r="BK72" s="46">
        <v>0</v>
      </c>
      <c r="BL72" s="46"/>
    </row>
    <row r="73" spans="1:65">
      <c r="A73" t="s">
        <v>120</v>
      </c>
      <c r="I73" s="109" t="s">
        <v>159</v>
      </c>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3"/>
      <c r="AH73" s="113"/>
      <c r="AI73" s="113"/>
      <c r="AJ73" s="113"/>
      <c r="AK73" s="113"/>
      <c r="AL73" s="113"/>
      <c r="AM73" s="113"/>
      <c r="AN73" s="113"/>
      <c r="AO73" s="113"/>
      <c r="AP73" s="113"/>
      <c r="AQ73" s="113"/>
      <c r="AR73" s="113"/>
      <c r="AS73" s="113"/>
      <c r="AT73" s="113"/>
      <c r="AU73" s="113"/>
      <c r="AV73" s="113"/>
      <c r="AW73" s="113"/>
      <c r="AX73" s="113"/>
      <c r="AY73" s="113"/>
      <c r="AZ73" s="113"/>
      <c r="BA73" s="113"/>
      <c r="BB73" s="110"/>
      <c r="BC73" s="46" t="s">
        <v>159</v>
      </c>
      <c r="BD73" s="46"/>
      <c r="BE73" s="46"/>
      <c r="BF73" s="46"/>
      <c r="BG73" s="46"/>
      <c r="BH73" s="46"/>
      <c r="BI73" s="46"/>
      <c r="BJ73" s="46"/>
      <c r="BK73" s="46"/>
      <c r="BL73" s="46"/>
    </row>
    <row r="74" spans="1:65">
      <c r="A74" t="s">
        <v>121</v>
      </c>
      <c r="G74" s="46">
        <v>0</v>
      </c>
      <c r="H74" s="46"/>
      <c r="I74" s="46">
        <v>1</v>
      </c>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105">
        <v>0</v>
      </c>
      <c r="BB74" s="105"/>
      <c r="BC74" s="46">
        <v>1</v>
      </c>
      <c r="BD74" s="46"/>
      <c r="BE74" s="46"/>
      <c r="BF74" s="46"/>
      <c r="BG74" s="46"/>
      <c r="BH74" s="46"/>
      <c r="BI74" s="46"/>
      <c r="BJ74" s="46"/>
      <c r="BK74" s="46"/>
      <c r="BL74" s="46"/>
      <c r="BM74" t="s">
        <v>6</v>
      </c>
    </row>
    <row r="75" spans="1:65">
      <c r="A75" t="s">
        <v>122</v>
      </c>
      <c r="I75" s="44"/>
      <c r="J75" s="44"/>
      <c r="AG75" s="47" t="s">
        <v>6</v>
      </c>
      <c r="AH75" s="47"/>
      <c r="AI75" s="104">
        <v>1</v>
      </c>
      <c r="AJ75" s="104"/>
      <c r="AK75" s="104"/>
      <c r="AL75" s="104"/>
      <c r="AM75" s="104"/>
      <c r="AN75" s="104"/>
      <c r="AO75" s="104"/>
      <c r="AP75" s="104"/>
      <c r="AQ75" s="104"/>
      <c r="AR75" s="104"/>
      <c r="AS75" s="104"/>
      <c r="AT75" s="104"/>
      <c r="AU75" s="104"/>
      <c r="AV75" s="104"/>
      <c r="AW75" s="104"/>
      <c r="AX75" s="104"/>
      <c r="AY75" s="104"/>
      <c r="AZ75" s="104"/>
      <c r="BA75" s="46">
        <v>0</v>
      </c>
      <c r="BB75" s="46"/>
      <c r="BC75" s="44"/>
      <c r="BD75" s="44"/>
    </row>
    <row r="76" spans="1:65">
      <c r="A76" t="s">
        <v>123</v>
      </c>
      <c r="AI76" s="98" t="s">
        <v>171</v>
      </c>
      <c r="AJ76" s="98"/>
      <c r="AK76" s="98" t="s">
        <v>171</v>
      </c>
      <c r="AL76" s="98"/>
      <c r="AM76" s="98" t="s">
        <v>171</v>
      </c>
      <c r="AN76" s="98"/>
      <c r="AO76" s="98" t="s">
        <v>171</v>
      </c>
      <c r="AP76" s="98"/>
      <c r="AQ76" s="98" t="s">
        <v>171</v>
      </c>
      <c r="AR76" s="98"/>
      <c r="AS76" s="98" t="s">
        <v>171</v>
      </c>
      <c r="AT76" s="98"/>
      <c r="AU76" s="98" t="s">
        <v>171</v>
      </c>
      <c r="AV76" s="98"/>
      <c r="AW76" s="98" t="s">
        <v>171</v>
      </c>
      <c r="AX76" s="98"/>
      <c r="AY76" s="98" t="s">
        <v>171</v>
      </c>
      <c r="AZ76" s="98"/>
    </row>
    <row r="77" spans="1:65">
      <c r="A77" t="s">
        <v>124</v>
      </c>
      <c r="AI77" s="46" t="s">
        <v>104</v>
      </c>
      <c r="AJ77" s="46"/>
      <c r="AK77" s="46" t="s">
        <v>104</v>
      </c>
      <c r="AL77" s="46"/>
      <c r="AM77" s="46" t="s">
        <v>104</v>
      </c>
      <c r="AN77" s="46"/>
      <c r="AO77" s="46" t="s">
        <v>104</v>
      </c>
      <c r="AP77" s="46"/>
      <c r="AQ77" s="46" t="s">
        <v>104</v>
      </c>
      <c r="AR77" s="46"/>
      <c r="AS77" s="46" t="s">
        <v>104</v>
      </c>
      <c r="AT77" s="46"/>
      <c r="AU77" s="46" t="s">
        <v>104</v>
      </c>
      <c r="AV77" s="46"/>
      <c r="AW77" s="46" t="s">
        <v>104</v>
      </c>
      <c r="AX77" s="46"/>
      <c r="AY77" s="46" t="s">
        <v>104</v>
      </c>
      <c r="AZ77" s="46"/>
    </row>
    <row r="78" spans="1:65">
      <c r="A78" t="s">
        <v>125</v>
      </c>
      <c r="AI78" s="46">
        <v>1</v>
      </c>
      <c r="AJ78" s="46"/>
      <c r="AK78" s="46">
        <v>1</v>
      </c>
      <c r="AL78" s="46"/>
      <c r="AM78" s="46">
        <v>1</v>
      </c>
      <c r="AN78" s="46"/>
      <c r="AO78" s="46">
        <v>1</v>
      </c>
      <c r="AP78" s="46"/>
      <c r="AQ78" s="46">
        <v>1</v>
      </c>
      <c r="AR78" s="46"/>
      <c r="AS78" s="46">
        <v>1</v>
      </c>
      <c r="AT78" s="46"/>
      <c r="AU78" s="46">
        <v>1</v>
      </c>
      <c r="AV78" s="46"/>
      <c r="AW78" s="46">
        <v>1</v>
      </c>
      <c r="AX78" s="46"/>
      <c r="AY78" s="46">
        <v>1</v>
      </c>
      <c r="AZ78" s="46"/>
    </row>
  </sheetData>
  <mergeCells count="662">
    <mergeCell ref="A51:BQ51"/>
    <mergeCell ref="BK62:BL62"/>
    <mergeCell ref="BK63:BL63"/>
    <mergeCell ref="BC74:BL74"/>
    <mergeCell ref="I62:J62"/>
    <mergeCell ref="I63:J63"/>
    <mergeCell ref="K62:L62"/>
    <mergeCell ref="K63:L63"/>
    <mergeCell ref="AY65:AZ65"/>
    <mergeCell ref="BC66:BL66"/>
    <mergeCell ref="BA66:BB66"/>
    <mergeCell ref="I74:AZ74"/>
    <mergeCell ref="AK64:AL64"/>
    <mergeCell ref="AM64:AN64"/>
    <mergeCell ref="AO64:AP64"/>
    <mergeCell ref="AQ64:AR64"/>
    <mergeCell ref="AS64:AT64"/>
    <mergeCell ref="AU64:AV64"/>
    <mergeCell ref="I73:BB73"/>
    <mergeCell ref="AG68:BB68"/>
    <mergeCell ref="AG69:BB69"/>
    <mergeCell ref="AG70:BB70"/>
    <mergeCell ref="AG71:BB71"/>
    <mergeCell ref="AG72:BB72"/>
    <mergeCell ref="AY64:AZ64"/>
    <mergeCell ref="I66:AZ66"/>
    <mergeCell ref="M62:N62"/>
    <mergeCell ref="M63:N63"/>
    <mergeCell ref="G62:H62"/>
    <mergeCell ref="G63:H63"/>
    <mergeCell ref="O62:P62"/>
    <mergeCell ref="O63:P63"/>
    <mergeCell ref="Q62:R62"/>
    <mergeCell ref="Q63:R63"/>
    <mergeCell ref="S62:T62"/>
    <mergeCell ref="S63:T63"/>
    <mergeCell ref="U62:V62"/>
    <mergeCell ref="U63:V63"/>
    <mergeCell ref="W62:X62"/>
    <mergeCell ref="W63:X63"/>
    <mergeCell ref="Y62:Z62"/>
    <mergeCell ref="Y63:Z63"/>
    <mergeCell ref="AA62:AB62"/>
    <mergeCell ref="AA63:AB63"/>
    <mergeCell ref="AC62:AD62"/>
    <mergeCell ref="AC63:AD63"/>
    <mergeCell ref="AI77:AJ77"/>
    <mergeCell ref="AK77:AL77"/>
    <mergeCell ref="AM77:AN77"/>
    <mergeCell ref="AO77:AP77"/>
    <mergeCell ref="AQ77:AR77"/>
    <mergeCell ref="AS77:AT77"/>
    <mergeCell ref="AU77:AV77"/>
    <mergeCell ref="AW77:AX77"/>
    <mergeCell ref="AY77:AZ77"/>
    <mergeCell ref="AI78:AJ78"/>
    <mergeCell ref="AK78:AL78"/>
    <mergeCell ref="AM78:AN78"/>
    <mergeCell ref="AO78:AP78"/>
    <mergeCell ref="AQ78:AR78"/>
    <mergeCell ref="AS78:AT78"/>
    <mergeCell ref="AU78:AV78"/>
    <mergeCell ref="AW78:AX78"/>
    <mergeCell ref="AY78:AZ78"/>
    <mergeCell ref="AS76:AT76"/>
    <mergeCell ref="AU76:AV76"/>
    <mergeCell ref="AW76:AX76"/>
    <mergeCell ref="AY76:AZ76"/>
    <mergeCell ref="BC73:BL73"/>
    <mergeCell ref="G74:H74"/>
    <mergeCell ref="BA74:BB74"/>
    <mergeCell ref="AG75:AH75"/>
    <mergeCell ref="AI75:AZ75"/>
    <mergeCell ref="BA75:BB75"/>
    <mergeCell ref="AI76:AJ76"/>
    <mergeCell ref="AK76:AL76"/>
    <mergeCell ref="AM76:AN76"/>
    <mergeCell ref="AO76:AP76"/>
    <mergeCell ref="AQ76:AR76"/>
    <mergeCell ref="I72:J72"/>
    <mergeCell ref="K72:L72"/>
    <mergeCell ref="M72:N72"/>
    <mergeCell ref="O72:P72"/>
    <mergeCell ref="Q72:R72"/>
    <mergeCell ref="S72:T72"/>
    <mergeCell ref="U72:V72"/>
    <mergeCell ref="W72:X72"/>
    <mergeCell ref="Y72:Z72"/>
    <mergeCell ref="AA72:AB72"/>
    <mergeCell ref="AC72:AD72"/>
    <mergeCell ref="AE72:AF72"/>
    <mergeCell ref="BC72:BD72"/>
    <mergeCell ref="BE72:BF72"/>
    <mergeCell ref="BG72:BH72"/>
    <mergeCell ref="BI72:BJ72"/>
    <mergeCell ref="BK72:BL72"/>
    <mergeCell ref="Y71:Z71"/>
    <mergeCell ref="AA71:AB71"/>
    <mergeCell ref="AC71:AD71"/>
    <mergeCell ref="AE71:AF71"/>
    <mergeCell ref="BC71:BD71"/>
    <mergeCell ref="BE71:BF71"/>
    <mergeCell ref="BG71:BH71"/>
    <mergeCell ref="BI71:BJ71"/>
    <mergeCell ref="BK71:BL71"/>
    <mergeCell ref="G71:H71"/>
    <mergeCell ref="I71:J71"/>
    <mergeCell ref="K71:L71"/>
    <mergeCell ref="M71:N71"/>
    <mergeCell ref="O71:P71"/>
    <mergeCell ref="Q71:R71"/>
    <mergeCell ref="S71:T71"/>
    <mergeCell ref="U71:V71"/>
    <mergeCell ref="W71:X71"/>
    <mergeCell ref="Y70:Z70"/>
    <mergeCell ref="AA70:AB70"/>
    <mergeCell ref="AC70:AD70"/>
    <mergeCell ref="AE70:AF70"/>
    <mergeCell ref="BC70:BD70"/>
    <mergeCell ref="BE70:BF70"/>
    <mergeCell ref="BG70:BH70"/>
    <mergeCell ref="BI70:BJ70"/>
    <mergeCell ref="BK70:BL70"/>
    <mergeCell ref="G70:H70"/>
    <mergeCell ref="I70:J70"/>
    <mergeCell ref="K70:L70"/>
    <mergeCell ref="M70:N70"/>
    <mergeCell ref="O70:P70"/>
    <mergeCell ref="Q70:R70"/>
    <mergeCell ref="S70:T70"/>
    <mergeCell ref="U70:V70"/>
    <mergeCell ref="W70:X70"/>
    <mergeCell ref="Y69:Z69"/>
    <mergeCell ref="AA69:AB69"/>
    <mergeCell ref="AC69:AD69"/>
    <mergeCell ref="AE69:AF69"/>
    <mergeCell ref="BC69:BD69"/>
    <mergeCell ref="BE69:BF69"/>
    <mergeCell ref="BG69:BH69"/>
    <mergeCell ref="BI69:BJ69"/>
    <mergeCell ref="BK69:BL69"/>
    <mergeCell ref="G69:H69"/>
    <mergeCell ref="I69:J69"/>
    <mergeCell ref="K69:L69"/>
    <mergeCell ref="M69:N69"/>
    <mergeCell ref="O69:P69"/>
    <mergeCell ref="Q69:R69"/>
    <mergeCell ref="S69:T69"/>
    <mergeCell ref="U69:V69"/>
    <mergeCell ref="W69:X69"/>
    <mergeCell ref="AE64:AF64"/>
    <mergeCell ref="AG64:AH64"/>
    <mergeCell ref="AI64:AJ64"/>
    <mergeCell ref="I67:AZ67"/>
    <mergeCell ref="BA67:BL67"/>
    <mergeCell ref="G68:H68"/>
    <mergeCell ref="I68:J68"/>
    <mergeCell ref="K68:L68"/>
    <mergeCell ref="M68:N68"/>
    <mergeCell ref="O68:P68"/>
    <mergeCell ref="Q68:R68"/>
    <mergeCell ref="S68:T68"/>
    <mergeCell ref="U68:V68"/>
    <mergeCell ref="W68:X68"/>
    <mergeCell ref="Y68:Z68"/>
    <mergeCell ref="AA68:AB68"/>
    <mergeCell ref="AC68:AD68"/>
    <mergeCell ref="AE68:AF68"/>
    <mergeCell ref="BC68:BD68"/>
    <mergeCell ref="BE68:BF68"/>
    <mergeCell ref="BG68:BH68"/>
    <mergeCell ref="BI68:BJ68"/>
    <mergeCell ref="BK68:BL68"/>
    <mergeCell ref="AW64:AX64"/>
    <mergeCell ref="AA61:AB61"/>
    <mergeCell ref="AC61:AD61"/>
    <mergeCell ref="AE61:AF61"/>
    <mergeCell ref="BC61:BD61"/>
    <mergeCell ref="BE61:BF61"/>
    <mergeCell ref="BG61:BH61"/>
    <mergeCell ref="BI61:BJ61"/>
    <mergeCell ref="BK61:BL61"/>
    <mergeCell ref="BG63:BH63"/>
    <mergeCell ref="BI62:BJ62"/>
    <mergeCell ref="BI63:BJ63"/>
    <mergeCell ref="BG62:BH62"/>
    <mergeCell ref="I61:J61"/>
    <mergeCell ref="K61:L61"/>
    <mergeCell ref="M61:N61"/>
    <mergeCell ref="O61:P61"/>
    <mergeCell ref="Q61:R61"/>
    <mergeCell ref="S61:T61"/>
    <mergeCell ref="U61:V61"/>
    <mergeCell ref="W61:X61"/>
    <mergeCell ref="Y61:Z61"/>
    <mergeCell ref="BK59:BL59"/>
    <mergeCell ref="I60:J60"/>
    <mergeCell ref="K60:L60"/>
    <mergeCell ref="M60:N60"/>
    <mergeCell ref="O60:P60"/>
    <mergeCell ref="Q60:R60"/>
    <mergeCell ref="S60:T60"/>
    <mergeCell ref="U60:V60"/>
    <mergeCell ref="W60:X60"/>
    <mergeCell ref="Y60:Z60"/>
    <mergeCell ref="AA60:AB60"/>
    <mergeCell ref="AC60:AD60"/>
    <mergeCell ref="AE60:AF60"/>
    <mergeCell ref="BC60:BD60"/>
    <mergeCell ref="BE60:BF60"/>
    <mergeCell ref="BG60:BH60"/>
    <mergeCell ref="BI60:BJ60"/>
    <mergeCell ref="BK60:BL60"/>
    <mergeCell ref="AA58:AB58"/>
    <mergeCell ref="AC58:AD58"/>
    <mergeCell ref="AE58:AF58"/>
    <mergeCell ref="BC58:BD58"/>
    <mergeCell ref="BE58:BF58"/>
    <mergeCell ref="BG58:BH58"/>
    <mergeCell ref="BI58:BJ58"/>
    <mergeCell ref="BK58:BL58"/>
    <mergeCell ref="I59:J59"/>
    <mergeCell ref="K59:L59"/>
    <mergeCell ref="M59:N59"/>
    <mergeCell ref="O59:P59"/>
    <mergeCell ref="Q59:R59"/>
    <mergeCell ref="S59:T59"/>
    <mergeCell ref="U59:V59"/>
    <mergeCell ref="W59:X59"/>
    <mergeCell ref="Y59:Z59"/>
    <mergeCell ref="AA59:AB59"/>
    <mergeCell ref="AC59:AD59"/>
    <mergeCell ref="AE59:AF59"/>
    <mergeCell ref="BC59:BD59"/>
    <mergeCell ref="BE59:BF59"/>
    <mergeCell ref="BG59:BH59"/>
    <mergeCell ref="BI59:BJ59"/>
    <mergeCell ref="I58:J58"/>
    <mergeCell ref="K58:L58"/>
    <mergeCell ref="M58:N58"/>
    <mergeCell ref="O58:P58"/>
    <mergeCell ref="Q58:R58"/>
    <mergeCell ref="S58:T58"/>
    <mergeCell ref="U58:V58"/>
    <mergeCell ref="W58:X58"/>
    <mergeCell ref="Y58:Z58"/>
    <mergeCell ref="Y57:Z57"/>
    <mergeCell ref="AA57:AB57"/>
    <mergeCell ref="AC57:AD57"/>
    <mergeCell ref="AE57:AF57"/>
    <mergeCell ref="BC57:BD57"/>
    <mergeCell ref="BE57:BF57"/>
    <mergeCell ref="BG57:BH57"/>
    <mergeCell ref="BI57:BJ57"/>
    <mergeCell ref="BK57:BL57"/>
    <mergeCell ref="G57:H57"/>
    <mergeCell ref="I57:J57"/>
    <mergeCell ref="K57:L57"/>
    <mergeCell ref="M57:N57"/>
    <mergeCell ref="O57:P57"/>
    <mergeCell ref="Q57:R57"/>
    <mergeCell ref="S57:T57"/>
    <mergeCell ref="U57:V57"/>
    <mergeCell ref="W57:X57"/>
    <mergeCell ref="Y56:Z56"/>
    <mergeCell ref="AA56:AB56"/>
    <mergeCell ref="AC56:AD56"/>
    <mergeCell ref="AE56:AF56"/>
    <mergeCell ref="BC56:BD56"/>
    <mergeCell ref="BE56:BF56"/>
    <mergeCell ref="BG56:BH56"/>
    <mergeCell ref="BI56:BJ56"/>
    <mergeCell ref="BK56:BL56"/>
    <mergeCell ref="G56:H56"/>
    <mergeCell ref="I56:J56"/>
    <mergeCell ref="K56:L56"/>
    <mergeCell ref="M56:N56"/>
    <mergeCell ref="O56:P56"/>
    <mergeCell ref="Q56:R56"/>
    <mergeCell ref="S56:T56"/>
    <mergeCell ref="U56:V56"/>
    <mergeCell ref="W56:X56"/>
    <mergeCell ref="Y55:Z55"/>
    <mergeCell ref="AA55:AB55"/>
    <mergeCell ref="AC55:AD55"/>
    <mergeCell ref="AE55:AF55"/>
    <mergeCell ref="BC55:BD55"/>
    <mergeCell ref="BE55:BF55"/>
    <mergeCell ref="BG55:BH55"/>
    <mergeCell ref="BI55:BJ55"/>
    <mergeCell ref="BK55:BL55"/>
    <mergeCell ref="G55:H55"/>
    <mergeCell ref="I55:J55"/>
    <mergeCell ref="K55:L55"/>
    <mergeCell ref="M55:N55"/>
    <mergeCell ref="O55:P55"/>
    <mergeCell ref="Q55:R55"/>
    <mergeCell ref="S55:T55"/>
    <mergeCell ref="U55:V55"/>
    <mergeCell ref="W55:X55"/>
    <mergeCell ref="BM52:BQ52"/>
    <mergeCell ref="G53:H53"/>
    <mergeCell ref="G54:H54"/>
    <mergeCell ref="I54:J54"/>
    <mergeCell ref="K54:L54"/>
    <mergeCell ref="M54:N54"/>
    <mergeCell ref="O54:P54"/>
    <mergeCell ref="Q54:R54"/>
    <mergeCell ref="S54:T54"/>
    <mergeCell ref="U54:V54"/>
    <mergeCell ref="W54:X54"/>
    <mergeCell ref="Y54:Z54"/>
    <mergeCell ref="AA54:AB54"/>
    <mergeCell ref="AC54:AD54"/>
    <mergeCell ref="AE54:AF54"/>
    <mergeCell ref="BC54:BD54"/>
    <mergeCell ref="BE54:BF54"/>
    <mergeCell ref="BG54:BH54"/>
    <mergeCell ref="BI54:BJ54"/>
    <mergeCell ref="BK54:BL54"/>
    <mergeCell ref="I52:BL52"/>
    <mergeCell ref="I53:BL53"/>
    <mergeCell ref="M23:N23"/>
    <mergeCell ref="M24:N24"/>
    <mergeCell ref="Y42:AF42"/>
    <mergeCell ref="AG42:AP42"/>
    <mergeCell ref="G28:H28"/>
    <mergeCell ref="I28:AP28"/>
    <mergeCell ref="I37:AF37"/>
    <mergeCell ref="B52:F52"/>
    <mergeCell ref="G52:H52"/>
    <mergeCell ref="G45:H45"/>
    <mergeCell ref="AE45:AF45"/>
    <mergeCell ref="B27:F27"/>
    <mergeCell ref="G27:H27"/>
    <mergeCell ref="O47:P47"/>
    <mergeCell ref="O48:P48"/>
    <mergeCell ref="O49:P49"/>
    <mergeCell ref="AK47:AL47"/>
    <mergeCell ref="AK48:AL48"/>
    <mergeCell ref="M48:N48"/>
    <mergeCell ref="M49:N49"/>
    <mergeCell ref="K46:L46"/>
    <mergeCell ref="M47:N47"/>
    <mergeCell ref="B20:H20"/>
    <mergeCell ref="Q16:X16"/>
    <mergeCell ref="I15:P15"/>
    <mergeCell ref="U23:V23"/>
    <mergeCell ref="U24:V24"/>
    <mergeCell ref="AA14:AE14"/>
    <mergeCell ref="Y20:Z20"/>
    <mergeCell ref="K21:L21"/>
    <mergeCell ref="S21:T21"/>
    <mergeCell ref="Q20:V20"/>
    <mergeCell ref="AA20:AE20"/>
    <mergeCell ref="Y17:Z17"/>
    <mergeCell ref="Y16:Z16"/>
    <mergeCell ref="I16:P16"/>
    <mergeCell ref="U21:V21"/>
    <mergeCell ref="U22:V22"/>
    <mergeCell ref="I20:N20"/>
    <mergeCell ref="M21:N21"/>
    <mergeCell ref="M22:N22"/>
    <mergeCell ref="I14:Z14"/>
    <mergeCell ref="Y15:Z15"/>
    <mergeCell ref="Q15:X15"/>
    <mergeCell ref="I17:P17"/>
    <mergeCell ref="G14:H14"/>
    <mergeCell ref="E4:F4"/>
    <mergeCell ref="B9:F9"/>
    <mergeCell ref="G9:H9"/>
    <mergeCell ref="I9:J9"/>
    <mergeCell ref="B14:F14"/>
    <mergeCell ref="A13:AC13"/>
    <mergeCell ref="A8:AC8"/>
    <mergeCell ref="G11:J11"/>
    <mergeCell ref="E10:F10"/>
    <mergeCell ref="AQ27:AU27"/>
    <mergeCell ref="I42:P42"/>
    <mergeCell ref="I32:J32"/>
    <mergeCell ref="Q32:R32"/>
    <mergeCell ref="AK49:AL49"/>
    <mergeCell ref="AM47:AN47"/>
    <mergeCell ref="AM48:AN48"/>
    <mergeCell ref="AM49:AN49"/>
    <mergeCell ref="Y49:Z49"/>
    <mergeCell ref="Q38:R38"/>
    <mergeCell ref="Q40:R40"/>
    <mergeCell ref="Q29:R29"/>
    <mergeCell ref="K39:L39"/>
    <mergeCell ref="M39:N39"/>
    <mergeCell ref="O39:P39"/>
    <mergeCell ref="Q39:R39"/>
    <mergeCell ref="Q30:R30"/>
    <mergeCell ref="Q31:R31"/>
    <mergeCell ref="Q33:R33"/>
    <mergeCell ref="Q35:R35"/>
    <mergeCell ref="M29:N29"/>
    <mergeCell ref="O29:P29"/>
    <mergeCell ref="K29:L29"/>
    <mergeCell ref="I29:J29"/>
    <mergeCell ref="G29:H29"/>
    <mergeCell ref="G30:H30"/>
    <mergeCell ref="G31:H31"/>
    <mergeCell ref="G32:H32"/>
    <mergeCell ref="I43:J43"/>
    <mergeCell ref="K43:L43"/>
    <mergeCell ref="M43:N43"/>
    <mergeCell ref="O43:P43"/>
    <mergeCell ref="I31:J31"/>
    <mergeCell ref="K31:L31"/>
    <mergeCell ref="M31:N31"/>
    <mergeCell ref="O31:P31"/>
    <mergeCell ref="K32:L32"/>
    <mergeCell ref="M32:N32"/>
    <mergeCell ref="I38:J38"/>
    <mergeCell ref="K38:L38"/>
    <mergeCell ref="M38:N38"/>
    <mergeCell ref="O38:P38"/>
    <mergeCell ref="I40:J40"/>
    <mergeCell ref="K40:L40"/>
    <mergeCell ref="M40:N40"/>
    <mergeCell ref="O40:P40"/>
    <mergeCell ref="O32:P32"/>
    <mergeCell ref="I39:J39"/>
    <mergeCell ref="I30:J30"/>
    <mergeCell ref="K30:L30"/>
    <mergeCell ref="M30:N30"/>
    <mergeCell ref="O30:P30"/>
    <mergeCell ref="Y32:Z32"/>
    <mergeCell ref="AA32:AB32"/>
    <mergeCell ref="Y31:Z31"/>
    <mergeCell ref="AA31:AB31"/>
    <mergeCell ref="AC38:AD38"/>
    <mergeCell ref="AC31:AD31"/>
    <mergeCell ref="M33:N33"/>
    <mergeCell ref="O33:P33"/>
    <mergeCell ref="K35:L35"/>
    <mergeCell ref="M35:N35"/>
    <mergeCell ref="O35:P35"/>
    <mergeCell ref="AC33:AD33"/>
    <mergeCell ref="AE29:AF29"/>
    <mergeCell ref="AE30:AF30"/>
    <mergeCell ref="AE31:AF31"/>
    <mergeCell ref="AE32:AF32"/>
    <mergeCell ref="AC32:AD32"/>
    <mergeCell ref="S29:T29"/>
    <mergeCell ref="U29:V29"/>
    <mergeCell ref="W29:X29"/>
    <mergeCell ref="Y29:Z29"/>
    <mergeCell ref="AA29:AB29"/>
    <mergeCell ref="AC29:AD29"/>
    <mergeCell ref="Y30:Z30"/>
    <mergeCell ref="AA30:AB30"/>
    <mergeCell ref="AC30:AD30"/>
    <mergeCell ref="S32:T32"/>
    <mergeCell ref="S31:T31"/>
    <mergeCell ref="U31:V31"/>
    <mergeCell ref="U32:V32"/>
    <mergeCell ref="W32:X32"/>
    <mergeCell ref="W31:X31"/>
    <mergeCell ref="S30:T30"/>
    <mergeCell ref="U30:V30"/>
    <mergeCell ref="W30:X30"/>
    <mergeCell ref="G38:H38"/>
    <mergeCell ref="G39:H39"/>
    <mergeCell ref="G40:H40"/>
    <mergeCell ref="G41:H41"/>
    <mergeCell ref="Y40:Z40"/>
    <mergeCell ref="AA40:AB40"/>
    <mergeCell ref="S39:T39"/>
    <mergeCell ref="U39:V39"/>
    <mergeCell ref="W39:X39"/>
    <mergeCell ref="Y39:Z39"/>
    <mergeCell ref="S41:T41"/>
    <mergeCell ref="U41:V41"/>
    <mergeCell ref="W41:X41"/>
    <mergeCell ref="Y41:Z41"/>
    <mergeCell ref="I41:J41"/>
    <mergeCell ref="K41:L41"/>
    <mergeCell ref="M41:N41"/>
    <mergeCell ref="O41:P41"/>
    <mergeCell ref="Q41:R41"/>
    <mergeCell ref="S38:T38"/>
    <mergeCell ref="U38:V38"/>
    <mergeCell ref="W38:X38"/>
    <mergeCell ref="Y38:Z38"/>
    <mergeCell ref="AA38:AB38"/>
    <mergeCell ref="Q43:R43"/>
    <mergeCell ref="AE33:AF33"/>
    <mergeCell ref="I34:J34"/>
    <mergeCell ref="K34:L34"/>
    <mergeCell ref="M34:N34"/>
    <mergeCell ref="O34:P34"/>
    <mergeCell ref="Q34:R34"/>
    <mergeCell ref="S34:T34"/>
    <mergeCell ref="U34:V34"/>
    <mergeCell ref="W34:X34"/>
    <mergeCell ref="Y34:Z34"/>
    <mergeCell ref="AA34:AB34"/>
    <mergeCell ref="AC34:AD34"/>
    <mergeCell ref="AE34:AF34"/>
    <mergeCell ref="S33:T33"/>
    <mergeCell ref="U33:V33"/>
    <mergeCell ref="W33:X33"/>
    <mergeCell ref="Y33:Z33"/>
    <mergeCell ref="AA33:AB33"/>
    <mergeCell ref="I33:J33"/>
    <mergeCell ref="K33:L33"/>
    <mergeCell ref="AE38:AF38"/>
    <mergeCell ref="Q42:X42"/>
    <mergeCell ref="AA39:AB39"/>
    <mergeCell ref="AC35:AD35"/>
    <mergeCell ref="AE35:AF35"/>
    <mergeCell ref="I36:J36"/>
    <mergeCell ref="K36:L36"/>
    <mergeCell ref="M36:N36"/>
    <mergeCell ref="O36:P36"/>
    <mergeCell ref="Q36:R36"/>
    <mergeCell ref="S36:T36"/>
    <mergeCell ref="U36:V36"/>
    <mergeCell ref="W36:X36"/>
    <mergeCell ref="Y36:Z36"/>
    <mergeCell ref="AA36:AB36"/>
    <mergeCell ref="AC36:AD36"/>
    <mergeCell ref="AE36:AF36"/>
    <mergeCell ref="S35:T35"/>
    <mergeCell ref="U35:V35"/>
    <mergeCell ref="W35:X35"/>
    <mergeCell ref="Y35:Z35"/>
    <mergeCell ref="AA35:AB35"/>
    <mergeCell ref="I35:J35"/>
    <mergeCell ref="AA47:AB47"/>
    <mergeCell ref="AA48:AB48"/>
    <mergeCell ref="AA49:AB49"/>
    <mergeCell ref="AC47:AD47"/>
    <mergeCell ref="AC48:AD48"/>
    <mergeCell ref="AC49:AD49"/>
    <mergeCell ref="I44:AF44"/>
    <mergeCell ref="Q47:R47"/>
    <mergeCell ref="Q48:R48"/>
    <mergeCell ref="Q49:R49"/>
    <mergeCell ref="S47:T47"/>
    <mergeCell ref="S48:T48"/>
    <mergeCell ref="S49:T49"/>
    <mergeCell ref="U47:V47"/>
    <mergeCell ref="U48:V48"/>
    <mergeCell ref="U49:V49"/>
    <mergeCell ref="W47:X47"/>
    <mergeCell ref="W48:X48"/>
    <mergeCell ref="W49:X49"/>
    <mergeCell ref="Y47:Z47"/>
    <mergeCell ref="Y48:Z48"/>
    <mergeCell ref="I45:AD45"/>
    <mergeCell ref="M46:AD46"/>
    <mergeCell ref="AE46:AF46"/>
    <mergeCell ref="AO46:AP46"/>
    <mergeCell ref="AG29:AH29"/>
    <mergeCell ref="AG30:AH30"/>
    <mergeCell ref="AG31:AH31"/>
    <mergeCell ref="AG32:AH32"/>
    <mergeCell ref="AG33:AH33"/>
    <mergeCell ref="AG34:AH34"/>
    <mergeCell ref="AG35:AH35"/>
    <mergeCell ref="AG36:AH36"/>
    <mergeCell ref="AI29:AJ29"/>
    <mergeCell ref="AI30:AJ30"/>
    <mergeCell ref="AI31:AJ31"/>
    <mergeCell ref="AI32:AJ32"/>
    <mergeCell ref="AI46:AJ46"/>
    <mergeCell ref="AO29:AP29"/>
    <mergeCell ref="AO30:AP30"/>
    <mergeCell ref="AO31:AP31"/>
    <mergeCell ref="AO32:AP32"/>
    <mergeCell ref="AO33:AP33"/>
    <mergeCell ref="AO34:AP34"/>
    <mergeCell ref="AO35:AP35"/>
    <mergeCell ref="AO36:AP36"/>
    <mergeCell ref="AM29:AN29"/>
    <mergeCell ref="AM30:AN30"/>
    <mergeCell ref="AI33:AJ33"/>
    <mergeCell ref="AI34:AJ34"/>
    <mergeCell ref="AI35:AJ35"/>
    <mergeCell ref="AI36:AJ36"/>
    <mergeCell ref="AK29:AL29"/>
    <mergeCell ref="AK30:AL30"/>
    <mergeCell ref="AK31:AL31"/>
    <mergeCell ref="AK32:AL32"/>
    <mergeCell ref="AK33:AL33"/>
    <mergeCell ref="AK34:AL34"/>
    <mergeCell ref="AK35:AL35"/>
    <mergeCell ref="AK36:AL36"/>
    <mergeCell ref="AI40:AJ40"/>
    <mergeCell ref="AI41:AJ41"/>
    <mergeCell ref="AK38:AL38"/>
    <mergeCell ref="AK39:AL39"/>
    <mergeCell ref="AK40:AL40"/>
    <mergeCell ref="S43:T43"/>
    <mergeCell ref="U43:V43"/>
    <mergeCell ref="W43:X43"/>
    <mergeCell ref="Y43:Z43"/>
    <mergeCell ref="AA43:AB43"/>
    <mergeCell ref="AC43:AD43"/>
    <mergeCell ref="AE43:AF43"/>
    <mergeCell ref="AC39:AD39"/>
    <mergeCell ref="AE39:AF39"/>
    <mergeCell ref="AE40:AF40"/>
    <mergeCell ref="AC40:AD40"/>
    <mergeCell ref="AA41:AB41"/>
    <mergeCell ref="AC41:AD41"/>
    <mergeCell ref="AE41:AF41"/>
    <mergeCell ref="S40:T40"/>
    <mergeCell ref="U40:V40"/>
    <mergeCell ref="W40:X40"/>
    <mergeCell ref="Q17:X17"/>
    <mergeCell ref="AG43:AH43"/>
    <mergeCell ref="AI43:AJ43"/>
    <mergeCell ref="AK43:AL43"/>
    <mergeCell ref="AM43:AN43"/>
    <mergeCell ref="AO43:AP43"/>
    <mergeCell ref="A26:AU26"/>
    <mergeCell ref="AO38:AP38"/>
    <mergeCell ref="AO39:AP39"/>
    <mergeCell ref="AO40:AP40"/>
    <mergeCell ref="AO41:AP41"/>
    <mergeCell ref="I27:AP27"/>
    <mergeCell ref="AK41:AL41"/>
    <mergeCell ref="AM38:AN38"/>
    <mergeCell ref="AM39:AN39"/>
    <mergeCell ref="AM40:AN40"/>
    <mergeCell ref="AM41:AN41"/>
    <mergeCell ref="AM34:AN34"/>
    <mergeCell ref="AM35:AN35"/>
    <mergeCell ref="AM36:AN36"/>
    <mergeCell ref="Y18:Z18"/>
    <mergeCell ref="Y19:Z19"/>
    <mergeCell ref="W18:X18"/>
    <mergeCell ref="Q18:V18"/>
    <mergeCell ref="I18:N18"/>
    <mergeCell ref="I19:P19"/>
    <mergeCell ref="W20:X20"/>
    <mergeCell ref="Q19:X19"/>
    <mergeCell ref="O20:P20"/>
    <mergeCell ref="O18:P18"/>
    <mergeCell ref="BC62:BD62"/>
    <mergeCell ref="BC63:BD63"/>
    <mergeCell ref="BE62:BF62"/>
    <mergeCell ref="BE63:BF63"/>
    <mergeCell ref="AM31:AN31"/>
    <mergeCell ref="AM32:AN32"/>
    <mergeCell ref="AM33:AN33"/>
    <mergeCell ref="AK46:AN46"/>
    <mergeCell ref="AG45:AN45"/>
    <mergeCell ref="AO45:AP45"/>
    <mergeCell ref="AG44:AP44"/>
    <mergeCell ref="AG37:AP37"/>
    <mergeCell ref="AG38:AH38"/>
    <mergeCell ref="AG39:AH39"/>
    <mergeCell ref="AG40:AH40"/>
    <mergeCell ref="AG41:AH41"/>
    <mergeCell ref="AI38:AJ38"/>
    <mergeCell ref="AI39:AJ39"/>
  </mergeCells>
  <pageMargins left="0.7" right="0.7" top="0.75" bottom="0.75" header="0.3" footer="0.3"/>
  <pageSetup orientation="portrait" horizontalDpi="0" verticalDpi="0" r:id="rId1"/>
  <ignoredErrors>
    <ignoredError sqref="AK64 AM64:AZ64" numberStoredAsText="1"/>
  </ignoredErrors>
  <legacyDrawing r:id="rId2"/>
</worksheet>
</file>

<file path=xl/worksheets/sheet8.xml><?xml version="1.0" encoding="utf-8"?>
<worksheet xmlns="http://schemas.openxmlformats.org/spreadsheetml/2006/main" xmlns:r="http://schemas.openxmlformats.org/officeDocument/2006/relationships">
  <dimension ref="A1:AA59"/>
  <sheetViews>
    <sheetView tabSelected="1" topLeftCell="D5" workbookViewId="0">
      <selection activeCell="I10" sqref="I10"/>
    </sheetView>
  </sheetViews>
  <sheetFormatPr defaultRowHeight="15"/>
  <cols>
    <col min="1" max="1" width="16.85546875" bestFit="1" customWidth="1"/>
    <col min="2" max="2" width="7.140625" bestFit="1" customWidth="1"/>
    <col min="3" max="3" width="18.5703125" bestFit="1" customWidth="1"/>
    <col min="5" max="5" width="10.5703125" bestFit="1" customWidth="1"/>
    <col min="8" max="8" width="11.42578125" bestFit="1" customWidth="1"/>
    <col min="9" max="9" width="10" bestFit="1" customWidth="1"/>
    <col min="10" max="10" width="12.7109375" customWidth="1"/>
    <col min="11" max="11" width="9.85546875" bestFit="1" customWidth="1"/>
    <col min="12" max="12" width="9.42578125" bestFit="1" customWidth="1"/>
    <col min="13" max="13" width="9.85546875" bestFit="1" customWidth="1"/>
    <col min="14" max="14" width="7.5703125" bestFit="1" customWidth="1"/>
    <col min="15" max="16" width="4.28515625" bestFit="1" customWidth="1"/>
    <col min="17" max="17" width="2" customWidth="1"/>
    <col min="18" max="18" width="9.42578125" bestFit="1" customWidth="1"/>
    <col min="19" max="19" width="12" bestFit="1" customWidth="1"/>
    <col min="20" max="20" width="4.140625" bestFit="1" customWidth="1"/>
    <col min="21" max="21" width="2.42578125" customWidth="1"/>
    <col min="22" max="22" width="12" bestFit="1" customWidth="1"/>
    <col min="23" max="23" width="16.7109375" bestFit="1" customWidth="1"/>
    <col min="24" max="25" width="7" bestFit="1" customWidth="1"/>
    <col min="26" max="26" width="13.28515625" bestFit="1" customWidth="1"/>
    <col min="27" max="27" width="6" bestFit="1" customWidth="1"/>
    <col min="28" max="28" width="38" bestFit="1" customWidth="1"/>
  </cols>
  <sheetData>
    <row r="1" spans="1:27">
      <c r="H1" s="133" t="s">
        <v>205</v>
      </c>
      <c r="I1">
        <f>127*127</f>
        <v>16129</v>
      </c>
      <c r="J1" t="s">
        <v>228</v>
      </c>
    </row>
    <row r="2" spans="1:27">
      <c r="H2" s="133" t="s">
        <v>216</v>
      </c>
      <c r="I2">
        <f>128*128</f>
        <v>16384</v>
      </c>
    </row>
    <row r="3" spans="1:27">
      <c r="E3" t="s">
        <v>201</v>
      </c>
      <c r="H3" s="133" t="s">
        <v>217</v>
      </c>
      <c r="I3">
        <f>-128*127</f>
        <v>-16256</v>
      </c>
    </row>
    <row r="4" spans="1:27">
      <c r="A4" s="114" t="s">
        <v>176</v>
      </c>
      <c r="B4" s="114"/>
      <c r="C4" s="115" t="s">
        <v>193</v>
      </c>
      <c r="D4" s="115">
        <v>0</v>
      </c>
      <c r="E4">
        <f>D4+8</f>
        <v>8</v>
      </c>
      <c r="H4">
        <f>I2*3</f>
        <v>49152</v>
      </c>
    </row>
    <row r="5" spans="1:27">
      <c r="A5" s="114"/>
      <c r="B5" s="114"/>
      <c r="C5" s="115" t="s">
        <v>180</v>
      </c>
      <c r="D5" s="115">
        <v>15</v>
      </c>
      <c r="E5">
        <f>INT(D5*(2^3)+INT(D5/2))</f>
        <v>127</v>
      </c>
    </row>
    <row r="6" spans="1:27">
      <c r="A6" s="114" t="s">
        <v>179</v>
      </c>
      <c r="B6" s="114"/>
      <c r="C6" s="115" t="s">
        <v>193</v>
      </c>
      <c r="D6" s="115">
        <v>0</v>
      </c>
      <c r="E6">
        <f>D6+8</f>
        <v>8</v>
      </c>
      <c r="J6" t="s">
        <v>212</v>
      </c>
      <c r="K6" t="s">
        <v>195</v>
      </c>
      <c r="L6" t="s">
        <v>196</v>
      </c>
      <c r="M6" t="s">
        <v>197</v>
      </c>
      <c r="N6" t="s">
        <v>198</v>
      </c>
      <c r="W6" t="s">
        <v>213</v>
      </c>
      <c r="X6" s="133" t="s">
        <v>215</v>
      </c>
      <c r="Y6" s="133" t="s">
        <v>214</v>
      </c>
      <c r="Z6" s="133" t="s">
        <v>219</v>
      </c>
    </row>
    <row r="7" spans="1:27">
      <c r="A7" s="114"/>
      <c r="B7" s="114"/>
      <c r="C7" s="115" t="s">
        <v>180</v>
      </c>
      <c r="D7" s="115">
        <v>15</v>
      </c>
      <c r="E7">
        <f>INT(D7*(2^3)+INT(D7/2))</f>
        <v>127</v>
      </c>
      <c r="H7" s="123" t="s">
        <v>206</v>
      </c>
      <c r="I7">
        <f>127*127</f>
        <v>16129</v>
      </c>
      <c r="J7" t="s">
        <v>229</v>
      </c>
      <c r="K7" s="136">
        <f>I7</f>
        <v>16129</v>
      </c>
      <c r="L7" s="150" t="s">
        <v>204</v>
      </c>
      <c r="W7">
        <f>I13</f>
        <v>1935480</v>
      </c>
      <c r="X7">
        <f>W7/2</f>
        <v>967740</v>
      </c>
      <c r="Y7">
        <f>X7/2</f>
        <v>483870</v>
      </c>
      <c r="Z7">
        <f>Y7/2</f>
        <v>241935</v>
      </c>
      <c r="AA7" t="s">
        <v>218</v>
      </c>
    </row>
    <row r="8" spans="1:27">
      <c r="A8" s="114"/>
      <c r="B8" s="114"/>
      <c r="C8" s="115" t="s">
        <v>153</v>
      </c>
      <c r="D8" s="115">
        <v>127</v>
      </c>
      <c r="H8" s="123" t="s">
        <v>209</v>
      </c>
      <c r="I8">
        <v>8</v>
      </c>
      <c r="J8" t="s">
        <v>207</v>
      </c>
      <c r="K8" s="136">
        <f>I8</f>
        <v>8</v>
      </c>
      <c r="L8" s="150" t="s">
        <v>207</v>
      </c>
      <c r="Z8" s="23">
        <f>INT(Z7/16)</f>
        <v>15120</v>
      </c>
      <c r="AA8" s="23" t="s">
        <v>204</v>
      </c>
    </row>
    <row r="9" spans="1:27">
      <c r="A9" s="114"/>
      <c r="B9" s="114"/>
      <c r="C9" s="115" t="s">
        <v>181</v>
      </c>
      <c r="D9" s="115">
        <v>0</v>
      </c>
      <c r="H9" s="123" t="s">
        <v>208</v>
      </c>
      <c r="I9">
        <v>15</v>
      </c>
      <c r="J9" t="s">
        <v>207</v>
      </c>
      <c r="K9" s="147" t="s">
        <v>225</v>
      </c>
      <c r="L9" s="136">
        <f>K7*K8</f>
        <v>129032</v>
      </c>
      <c r="M9" s="150" t="s">
        <v>226</v>
      </c>
    </row>
    <row r="10" spans="1:27">
      <c r="A10" s="114"/>
      <c r="B10" s="114"/>
      <c r="C10" s="115" t="s">
        <v>182</v>
      </c>
      <c r="D10" s="115">
        <v>0</v>
      </c>
      <c r="H10" s="123" t="s">
        <v>210</v>
      </c>
      <c r="I10" s="123">
        <v>2</v>
      </c>
      <c r="J10" t="s">
        <v>207</v>
      </c>
      <c r="K10" s="123"/>
      <c r="L10" s="137">
        <f>INT(L9/8)</f>
        <v>16129</v>
      </c>
      <c r="M10" s="32" t="s">
        <v>222</v>
      </c>
      <c r="N10" s="32">
        <v>-3</v>
      </c>
      <c r="O10" s="32" t="s">
        <v>202</v>
      </c>
      <c r="W10" s="123" t="s">
        <v>221</v>
      </c>
      <c r="X10" s="123"/>
    </row>
    <row r="11" spans="1:27">
      <c r="A11" s="114" t="s">
        <v>177</v>
      </c>
      <c r="B11" s="114"/>
      <c r="C11" s="115" t="s">
        <v>193</v>
      </c>
      <c r="D11" s="115">
        <v>0</v>
      </c>
      <c r="E11">
        <f>D11+8</f>
        <v>8</v>
      </c>
      <c r="I11">
        <f>I7*I8*I9*I10</f>
        <v>3870960</v>
      </c>
      <c r="J11" t="str">
        <f>K14</f>
        <v>u27</v>
      </c>
      <c r="L11" s="138">
        <f>I9</f>
        <v>15</v>
      </c>
      <c r="M11" s="32" t="s">
        <v>207</v>
      </c>
      <c r="W11">
        <f>I11/W7</f>
        <v>2</v>
      </c>
    </row>
    <row r="12" spans="1:27">
      <c r="A12" s="114"/>
      <c r="B12" s="114"/>
      <c r="C12" s="115" t="s">
        <v>180</v>
      </c>
      <c r="D12" s="115">
        <v>15</v>
      </c>
      <c r="E12">
        <f>INT(D12*(2^3)+INT(D12/2))</f>
        <v>127</v>
      </c>
      <c r="I12">
        <v>15</v>
      </c>
      <c r="L12" s="142" t="s">
        <v>225</v>
      </c>
      <c r="M12" s="138">
        <f>L10*L11</f>
        <v>241935</v>
      </c>
      <c r="N12" s="32" t="s">
        <v>223</v>
      </c>
    </row>
    <row r="13" spans="1:27">
      <c r="A13" s="114"/>
      <c r="B13" s="114"/>
      <c r="C13" s="115" t="s">
        <v>153</v>
      </c>
      <c r="D13" s="115">
        <v>127</v>
      </c>
      <c r="I13" s="23">
        <f>I15/I12</f>
        <v>1935480</v>
      </c>
      <c r="J13" s="23" t="s">
        <v>203</v>
      </c>
      <c r="M13" s="134">
        <f>INT(M12/16)</f>
        <v>15120</v>
      </c>
      <c r="N13" s="149" t="s">
        <v>222</v>
      </c>
      <c r="O13" s="149">
        <v>-4</v>
      </c>
      <c r="P13" s="149" t="s">
        <v>202</v>
      </c>
      <c r="Q13" s="149"/>
      <c r="R13" s="149"/>
      <c r="S13" s="149"/>
      <c r="T13" s="149"/>
      <c r="U13" s="146"/>
      <c r="V13" t="s">
        <v>230</v>
      </c>
    </row>
    <row r="14" spans="1:27">
      <c r="A14" s="114"/>
      <c r="B14" s="114"/>
      <c r="C14" s="115" t="s">
        <v>181</v>
      </c>
      <c r="D14" s="115">
        <v>0</v>
      </c>
      <c r="I14">
        <v>110588625</v>
      </c>
      <c r="J14" t="s">
        <v>233</v>
      </c>
      <c r="K14" t="s">
        <v>211</v>
      </c>
      <c r="M14" s="134">
        <f>I10</f>
        <v>2</v>
      </c>
      <c r="N14" s="149" t="s">
        <v>207</v>
      </c>
      <c r="U14" s="146"/>
      <c r="V14" t="s">
        <v>231</v>
      </c>
    </row>
    <row r="15" spans="1:27">
      <c r="A15" s="114"/>
      <c r="B15" s="114"/>
      <c r="C15" s="115" t="s">
        <v>182</v>
      </c>
      <c r="D15" s="115">
        <v>0</v>
      </c>
      <c r="I15">
        <f>I1*8*15*15</f>
        <v>29032200</v>
      </c>
      <c r="J15" t="s">
        <v>232</v>
      </c>
      <c r="M15" s="148" t="s">
        <v>225</v>
      </c>
      <c r="N15" s="139">
        <f>M13*M14</f>
        <v>30240</v>
      </c>
      <c r="O15" s="149" t="s">
        <v>223</v>
      </c>
      <c r="U15" s="146"/>
    </row>
    <row r="16" spans="1:27">
      <c r="A16" s="114" t="s">
        <v>178</v>
      </c>
      <c r="B16" s="114"/>
      <c r="C16" s="115" t="s">
        <v>193</v>
      </c>
      <c r="D16" s="115">
        <v>0</v>
      </c>
      <c r="E16">
        <f>D16+8</f>
        <v>8</v>
      </c>
      <c r="N16" s="145">
        <f>N15</f>
        <v>30240</v>
      </c>
      <c r="O16" s="141" t="s">
        <v>223</v>
      </c>
      <c r="R16" s="145">
        <f>N15</f>
        <v>30240</v>
      </c>
      <c r="S16" s="141" t="s">
        <v>223</v>
      </c>
      <c r="U16" s="146"/>
      <c r="V16">
        <f>N16</f>
        <v>30240</v>
      </c>
      <c r="W16" t="s">
        <v>204</v>
      </c>
    </row>
    <row r="17" spans="1:24">
      <c r="A17" s="114"/>
      <c r="B17" s="114"/>
      <c r="C17" s="115" t="s">
        <v>180</v>
      </c>
      <c r="D17" s="115">
        <v>15</v>
      </c>
      <c r="E17">
        <f>INT(D17*(2^3)+INT(D17/2))</f>
        <v>127</v>
      </c>
      <c r="N17" s="140">
        <f>Z8</f>
        <v>15120</v>
      </c>
      <c r="O17" s="141" t="s">
        <v>204</v>
      </c>
      <c r="R17" s="145">
        <f>R16/16</f>
        <v>1890</v>
      </c>
      <c r="S17" s="141" t="s">
        <v>222</v>
      </c>
      <c r="U17" s="146"/>
      <c r="V17">
        <f>16384/15120</f>
        <v>1.0835978835978837</v>
      </c>
    </row>
    <row r="18" spans="1:24">
      <c r="A18" s="114"/>
      <c r="B18" s="114"/>
      <c r="C18" s="115" t="s">
        <v>153</v>
      </c>
      <c r="D18" s="115">
        <v>127</v>
      </c>
      <c r="N18" s="143" t="s">
        <v>224</v>
      </c>
      <c r="O18" s="140">
        <f>INT(N16/N17)</f>
        <v>2</v>
      </c>
      <c r="P18" s="141" t="s">
        <v>227</v>
      </c>
      <c r="R18" s="145">
        <v>72</v>
      </c>
      <c r="S18" s="141" t="s">
        <v>220</v>
      </c>
      <c r="U18" s="146"/>
      <c r="V18">
        <f>V17*2048</f>
        <v>2219.2084656084658</v>
      </c>
      <c r="W18">
        <v>2367</v>
      </c>
    </row>
    <row r="19" spans="1:24">
      <c r="A19" s="114"/>
      <c r="B19" s="114"/>
      <c r="C19" s="115" t="s">
        <v>181</v>
      </c>
      <c r="D19" s="115">
        <v>0</v>
      </c>
      <c r="J19" s="23"/>
      <c r="L19" s="23"/>
      <c r="O19" s="23"/>
      <c r="R19" s="143" t="s">
        <v>225</v>
      </c>
      <c r="S19" s="145">
        <f>R17*R18</f>
        <v>136080</v>
      </c>
      <c r="T19" s="141" t="s">
        <v>235</v>
      </c>
      <c r="U19" s="23"/>
      <c r="V19">
        <v>2294</v>
      </c>
      <c r="W19" s="23">
        <v>2294</v>
      </c>
      <c r="X19" t="s">
        <v>234</v>
      </c>
    </row>
    <row r="20" spans="1:24">
      <c r="A20" s="114"/>
      <c r="B20" s="114"/>
      <c r="C20" s="115" t="s">
        <v>182</v>
      </c>
      <c r="D20" s="115">
        <v>0</v>
      </c>
      <c r="J20" s="23"/>
      <c r="L20" s="23"/>
      <c r="O20" s="23"/>
      <c r="S20" s="135">
        <f>S19/65536</f>
        <v>2.076416015625</v>
      </c>
      <c r="T20" s="144" t="s">
        <v>227</v>
      </c>
      <c r="U20" s="23"/>
      <c r="V20">
        <f>V16*V19</f>
        <v>69370560</v>
      </c>
      <c r="W20">
        <v>2220</v>
      </c>
    </row>
    <row r="21" spans="1:24" ht="15" customHeight="1">
      <c r="A21" s="116" t="s">
        <v>184</v>
      </c>
      <c r="B21" s="116"/>
      <c r="C21" s="115" t="s">
        <v>153</v>
      </c>
      <c r="D21" s="115">
        <v>127</v>
      </c>
      <c r="K21" s="23"/>
      <c r="P21" s="23"/>
      <c r="Q21" s="23"/>
      <c r="R21" s="23"/>
      <c r="S21" s="135">
        <f>INT(IF(S20&gt;15,15,S20))</f>
        <v>2</v>
      </c>
      <c r="T21" s="151" t="s">
        <v>207</v>
      </c>
      <c r="V21">
        <f>V20/(16384*2048)</f>
        <v>2.0674037933349609</v>
      </c>
    </row>
    <row r="22" spans="1:24">
      <c r="A22" s="116"/>
      <c r="B22" s="116"/>
      <c r="C22" s="115" t="s">
        <v>181</v>
      </c>
      <c r="D22" s="115">
        <v>0</v>
      </c>
      <c r="V22">
        <f>INT(V21)</f>
        <v>2</v>
      </c>
    </row>
    <row r="23" spans="1:24">
      <c r="A23" s="116"/>
      <c r="B23" s="116"/>
      <c r="C23" s="115" t="s">
        <v>182</v>
      </c>
      <c r="D23" s="115">
        <v>0</v>
      </c>
    </row>
    <row r="24" spans="1:24">
      <c r="A24" s="114" t="s">
        <v>185</v>
      </c>
      <c r="B24" s="121" t="s">
        <v>187</v>
      </c>
      <c r="C24" s="115" t="s">
        <v>180</v>
      </c>
      <c r="D24" s="115">
        <v>15</v>
      </c>
      <c r="E24">
        <f>INT(D24*(2^3)+INT(D24/2))</f>
        <v>127</v>
      </c>
      <c r="V24">
        <f>W18</f>
        <v>2367</v>
      </c>
      <c r="W24">
        <f>W19</f>
        <v>2294</v>
      </c>
      <c r="X24">
        <f>W20</f>
        <v>2220</v>
      </c>
    </row>
    <row r="25" spans="1:24">
      <c r="A25" s="114"/>
      <c r="B25" s="121" t="s">
        <v>192</v>
      </c>
      <c r="C25" s="115" t="s">
        <v>180</v>
      </c>
      <c r="D25" s="115">
        <v>15</v>
      </c>
      <c r="E25">
        <f>INT(D25*(2^3)+INT(D25/2))</f>
        <v>127</v>
      </c>
      <c r="V25">
        <f>V24/2</f>
        <v>1183.5</v>
      </c>
      <c r="W25">
        <f>W24/2</f>
        <v>1147</v>
      </c>
      <c r="X25">
        <f>X24/2</f>
        <v>1110</v>
      </c>
    </row>
    <row r="26" spans="1:24">
      <c r="A26" s="114" t="s">
        <v>186</v>
      </c>
      <c r="B26" s="114" t="s">
        <v>187</v>
      </c>
      <c r="C26" s="115" t="s">
        <v>188</v>
      </c>
      <c r="D26" s="115">
        <v>1</v>
      </c>
      <c r="V26">
        <f>V25/2</f>
        <v>591.75</v>
      </c>
      <c r="W26">
        <f>W25/2</f>
        <v>573.5</v>
      </c>
      <c r="X26">
        <f>X25/2</f>
        <v>555</v>
      </c>
    </row>
    <row r="27" spans="1:24">
      <c r="A27" s="114"/>
      <c r="B27" s="114"/>
      <c r="C27" s="115" t="s">
        <v>189</v>
      </c>
      <c r="D27" s="115">
        <v>0</v>
      </c>
      <c r="V27">
        <f>V26/2</f>
        <v>295.875</v>
      </c>
      <c r="W27">
        <f>W26/2</f>
        <v>286.75</v>
      </c>
      <c r="X27">
        <f>X26/2</f>
        <v>277.5</v>
      </c>
    </row>
    <row r="28" spans="1:24">
      <c r="A28" s="114"/>
      <c r="B28" s="114"/>
      <c r="C28" s="115" t="s">
        <v>190</v>
      </c>
      <c r="D28" s="115">
        <v>0</v>
      </c>
      <c r="V28">
        <f>V27/2</f>
        <v>147.9375</v>
      </c>
      <c r="W28">
        <f>W27/2</f>
        <v>143.375</v>
      </c>
      <c r="X28">
        <f>X27/2</f>
        <v>138.75</v>
      </c>
    </row>
    <row r="29" spans="1:24">
      <c r="A29" s="114"/>
      <c r="B29" s="114"/>
      <c r="C29" s="115" t="s">
        <v>191</v>
      </c>
      <c r="D29" s="115">
        <v>0</v>
      </c>
      <c r="V29">
        <f>V28/2</f>
        <v>73.96875</v>
      </c>
      <c r="W29" s="23">
        <f>W28/2</f>
        <v>71.6875</v>
      </c>
      <c r="X29">
        <f>X28/2</f>
        <v>69.375</v>
      </c>
    </row>
    <row r="30" spans="1:24">
      <c r="A30" s="114"/>
      <c r="B30" s="118" t="s">
        <v>192</v>
      </c>
      <c r="C30" s="115" t="s">
        <v>194</v>
      </c>
      <c r="D30" s="115">
        <v>0</v>
      </c>
    </row>
    <row r="31" spans="1:24">
      <c r="A31" s="114"/>
      <c r="B31" s="119"/>
      <c r="C31" s="115" t="s">
        <v>188</v>
      </c>
      <c r="D31" s="115">
        <v>1</v>
      </c>
    </row>
    <row r="32" spans="1:24">
      <c r="A32" s="114"/>
      <c r="B32" s="119"/>
      <c r="C32" s="115" t="s">
        <v>189</v>
      </c>
      <c r="D32" s="115">
        <v>0</v>
      </c>
    </row>
    <row r="33" spans="1:10">
      <c r="A33" s="114"/>
      <c r="B33" s="119"/>
      <c r="C33" s="115" t="s">
        <v>190</v>
      </c>
      <c r="D33" s="115">
        <v>0</v>
      </c>
    </row>
    <row r="34" spans="1:10">
      <c r="A34" s="114"/>
      <c r="B34" s="120"/>
      <c r="C34" s="115" t="s">
        <v>191</v>
      </c>
      <c r="D34" s="2">
        <v>0</v>
      </c>
    </row>
    <row r="35" spans="1:10">
      <c r="A35" s="114" t="s">
        <v>199</v>
      </c>
      <c r="B35" s="114" t="s">
        <v>187</v>
      </c>
      <c r="C35" s="126"/>
      <c r="D35" s="131" t="s">
        <v>179</v>
      </c>
      <c r="E35" s="132" t="s">
        <v>177</v>
      </c>
      <c r="F35" s="132" t="s">
        <v>178</v>
      </c>
      <c r="G35" s="132" t="s">
        <v>183</v>
      </c>
      <c r="H35" s="130" t="s">
        <v>199</v>
      </c>
    </row>
    <row r="36" spans="1:10">
      <c r="A36" s="114"/>
      <c r="B36" s="114"/>
      <c r="C36" s="126" t="s">
        <v>200</v>
      </c>
      <c r="D36" s="128">
        <f>INT(F42/(2^19))</f>
        <v>0</v>
      </c>
      <c r="E36" s="115"/>
      <c r="F36" s="115"/>
      <c r="G36" s="129">
        <f>INT(F51/(2^19))</f>
        <v>0</v>
      </c>
      <c r="H36" s="127">
        <f>MIN(SUM(D36:G36),15)</f>
        <v>0</v>
      </c>
    </row>
    <row r="37" spans="1:10">
      <c r="A37" s="114"/>
      <c r="B37" s="117" t="s">
        <v>192</v>
      </c>
      <c r="C37" s="126" t="s">
        <v>200</v>
      </c>
      <c r="D37" s="129">
        <f>INT(G42/(2^19))</f>
        <v>0</v>
      </c>
      <c r="E37" s="115"/>
      <c r="F37" s="115"/>
      <c r="G37" s="129">
        <f>INT(G51/(2^19))</f>
        <v>0</v>
      </c>
      <c r="H37" s="127">
        <f>MIN(SUM(D37:G37),15)</f>
        <v>0</v>
      </c>
    </row>
    <row r="39" spans="1:10">
      <c r="A39" s="25"/>
      <c r="B39" s="123"/>
      <c r="C39" s="125"/>
      <c r="D39" s="124"/>
      <c r="E39" s="125"/>
      <c r="F39" s="124"/>
      <c r="G39" s="125"/>
      <c r="H39" s="123"/>
      <c r="I39" s="123"/>
      <c r="J39" s="123"/>
    </row>
    <row r="40" spans="1:10">
      <c r="B40" s="23"/>
      <c r="C40" s="122"/>
      <c r="D40" s="23"/>
      <c r="E40" s="122"/>
      <c r="F40" s="23"/>
    </row>
    <row r="41" spans="1:10">
      <c r="B41" s="23"/>
      <c r="C41" s="122"/>
      <c r="D41" s="23"/>
      <c r="E41" s="122"/>
      <c r="F41" s="23"/>
    </row>
    <row r="42" spans="1:10">
      <c r="C42" s="23"/>
      <c r="D42" s="122"/>
      <c r="E42" s="23"/>
      <c r="F42" s="122"/>
      <c r="G42" s="23"/>
    </row>
    <row r="48" spans="1:10">
      <c r="B48" s="123"/>
      <c r="C48" s="125"/>
      <c r="D48" s="124"/>
      <c r="E48" s="125"/>
      <c r="F48" s="124"/>
      <c r="G48" s="125"/>
    </row>
    <row r="49" spans="2:20">
      <c r="B49" s="23"/>
      <c r="C49" s="122"/>
      <c r="D49" s="23"/>
      <c r="E49" s="122"/>
      <c r="F49" s="23"/>
    </row>
    <row r="50" spans="2:20">
      <c r="B50" s="23"/>
      <c r="C50" s="122"/>
      <c r="D50" s="23"/>
      <c r="E50" s="122"/>
      <c r="F50" s="23"/>
    </row>
    <row r="51" spans="2:20">
      <c r="C51" s="23"/>
      <c r="D51" s="122"/>
      <c r="E51" s="23"/>
      <c r="F51" s="122"/>
      <c r="G51" s="23"/>
      <c r="O51" s="123"/>
      <c r="P51" s="123"/>
      <c r="Q51" s="123"/>
      <c r="R51" s="123"/>
      <c r="S51" s="123"/>
      <c r="T51" s="123"/>
    </row>
    <row r="56" spans="2:20">
      <c r="C56">
        <f>MOD(C51,32768)</f>
        <v>0</v>
      </c>
      <c r="F56">
        <v>983040</v>
      </c>
    </row>
    <row r="57" spans="2:20">
      <c r="C57">
        <f>IF(C56&gt;16384,16384,C56)</f>
        <v>0</v>
      </c>
      <c r="F57">
        <v>15</v>
      </c>
    </row>
    <row r="58" spans="2:20">
      <c r="C58">
        <f>IF(C57&gt;0,C57,0)</f>
        <v>0</v>
      </c>
      <c r="F58">
        <f>F56/F57</f>
        <v>65536</v>
      </c>
    </row>
    <row r="59" spans="2:20">
      <c r="F59">
        <f>F51/65536</f>
        <v>0</v>
      </c>
    </row>
  </sheetData>
  <mergeCells count="11">
    <mergeCell ref="B30:B34"/>
    <mergeCell ref="A24:A25"/>
    <mergeCell ref="B35:B36"/>
    <mergeCell ref="A35:A37"/>
    <mergeCell ref="B26:B29"/>
    <mergeCell ref="A11:B15"/>
    <mergeCell ref="A16:B20"/>
    <mergeCell ref="A21:B23"/>
    <mergeCell ref="A26:A34"/>
    <mergeCell ref="A4:B5"/>
    <mergeCell ref="A6:B10"/>
  </mergeCells>
  <pageMargins left="0.7" right="0.7" top="0.75" bottom="0.75" header="0.3" footer="0.3"/>
  <pageSetup orientation="portrait" horizontalDpi="0"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Collision Clearing</vt:lpstr>
      <vt:lpstr>Render BGs</vt:lpstr>
      <vt:lpstr>Render Sprites</vt:lpstr>
      <vt:lpstr>DVGA_OUT</vt:lpstr>
      <vt:lpstr>LinePlotter</vt:lpstr>
      <vt:lpstr>SDRAM Controller (DrawEngine)</vt:lpstr>
      <vt:lpstr>DrawEngine</vt:lpstr>
      <vt:lpstr>Light Engine (Calculations)</vt:lpstr>
    </vt:vector>
  </TitlesOfParts>
  <Company>eXPerience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eXPerience</dc:creator>
  <cp:lastModifiedBy>asdf</cp:lastModifiedBy>
  <dcterms:created xsi:type="dcterms:W3CDTF">2012-11-19T17:21:17Z</dcterms:created>
  <dcterms:modified xsi:type="dcterms:W3CDTF">2015-04-08T16:59:36Z</dcterms:modified>
</cp:coreProperties>
</file>