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comments2.xml" ContentType="application/vnd.openxmlformats-officedocument.spreadsheetml.comments+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20" yWindow="75" windowWidth="18960" windowHeight="11580" activeTab="2"/>
  </bookViews>
  <sheets>
    <sheet name="cpu_config" sheetId="2" r:id="rId1"/>
    <sheet name="Memory Regions" sheetId="1" r:id="rId2"/>
    <sheet name="Address Decoding" sheetId="3" r:id="rId3"/>
    <sheet name="Memory Map" sheetId="4" r:id="rId4"/>
  </sheets>
  <definedNames>
    <definedName name="_xlnm.Print_Area" localSheetId="2">'Address Decoding'!$B$66:$AL$96</definedName>
    <definedName name="_xlnm.Print_Area" localSheetId="0">cpu_config!$B$2:$D$6</definedName>
    <definedName name="_xlnm.Print_Area" localSheetId="3">'Memory Map'!$B$4:$AB$134</definedName>
    <definedName name="_xlnm.Print_Area" localSheetId="1">'Memory Regions'!$B$2:$G$23</definedName>
  </definedNames>
  <calcPr calcId="124519"/>
</workbook>
</file>

<file path=xl/calcChain.xml><?xml version="1.0" encoding="utf-8"?>
<calcChain xmlns="http://schemas.openxmlformats.org/spreadsheetml/2006/main">
  <c r="AI23" i="3"/>
  <c r="AI87" s="1"/>
  <c r="AH23"/>
  <c r="AH87" s="1"/>
  <c r="AG23"/>
  <c r="AG87" s="1"/>
  <c r="AF23"/>
  <c r="AF87" s="1"/>
  <c r="AE23"/>
  <c r="AE87" s="1"/>
  <c r="AD23"/>
  <c r="AD87" s="1"/>
  <c r="AC23"/>
  <c r="AC87" s="1"/>
  <c r="AB23"/>
  <c r="AB87" s="1"/>
  <c r="AA23"/>
  <c r="AA87" s="1"/>
  <c r="Z23"/>
  <c r="Z87" s="1"/>
  <c r="Y23"/>
  <c r="Y87" s="1"/>
  <c r="X23"/>
  <c r="X87" s="1"/>
  <c r="W23"/>
  <c r="W87" s="1"/>
  <c r="V23"/>
  <c r="V87" s="1"/>
  <c r="U23"/>
  <c r="U87" s="1"/>
  <c r="T23"/>
  <c r="T87" s="1"/>
  <c r="S23"/>
  <c r="S87" s="1"/>
  <c r="R23"/>
  <c r="R87" s="1"/>
  <c r="Q23"/>
  <c r="Q87" s="1"/>
  <c r="P23"/>
  <c r="P87" s="1"/>
  <c r="O23"/>
  <c r="O87" s="1"/>
  <c r="N23"/>
  <c r="N87" s="1"/>
  <c r="M23"/>
  <c r="M87" s="1"/>
  <c r="L23"/>
  <c r="L87" s="1"/>
  <c r="K23"/>
  <c r="K87" s="1"/>
  <c r="J23"/>
  <c r="J87" s="1"/>
  <c r="I23"/>
  <c r="I87" s="1"/>
  <c r="H23"/>
  <c r="H87" s="1"/>
  <c r="G23"/>
  <c r="G87" s="1"/>
  <c r="F23"/>
  <c r="F87" s="1"/>
  <c r="E23"/>
  <c r="E87" s="1"/>
  <c r="D23"/>
  <c r="D87" s="1"/>
  <c r="AI22"/>
  <c r="AI86" s="1"/>
  <c r="AH22"/>
  <c r="AH86" s="1"/>
  <c r="AG22"/>
  <c r="AG86" s="1"/>
  <c r="AF22"/>
  <c r="AF86" s="1"/>
  <c r="AE22"/>
  <c r="AE86" s="1"/>
  <c r="AD22"/>
  <c r="AD86" s="1"/>
  <c r="AC22"/>
  <c r="AC86" s="1"/>
  <c r="AB22"/>
  <c r="AB86" s="1"/>
  <c r="AA22"/>
  <c r="AA86" s="1"/>
  <c r="Z22"/>
  <c r="Z86" s="1"/>
  <c r="Y22"/>
  <c r="Y86" s="1"/>
  <c r="X22"/>
  <c r="X86" s="1"/>
  <c r="W22"/>
  <c r="W86" s="1"/>
  <c r="V22"/>
  <c r="V86" s="1"/>
  <c r="U22"/>
  <c r="U86" s="1"/>
  <c r="T22"/>
  <c r="T86" s="1"/>
  <c r="S22"/>
  <c r="S86" s="1"/>
  <c r="R22"/>
  <c r="R86" s="1"/>
  <c r="Q22"/>
  <c r="Q86" s="1"/>
  <c r="P22"/>
  <c r="P86" s="1"/>
  <c r="O22"/>
  <c r="O86" s="1"/>
  <c r="N22"/>
  <c r="N86" s="1"/>
  <c r="M22"/>
  <c r="M86" s="1"/>
  <c r="L22"/>
  <c r="L86" s="1"/>
  <c r="K22"/>
  <c r="K86" s="1"/>
  <c r="J22"/>
  <c r="J86" s="1"/>
  <c r="I22"/>
  <c r="I86" s="1"/>
  <c r="H22"/>
  <c r="H86" s="1"/>
  <c r="G22"/>
  <c r="G86" s="1"/>
  <c r="F22"/>
  <c r="F86" s="1"/>
  <c r="E22"/>
  <c r="E86" s="1"/>
  <c r="D22"/>
  <c r="D86" s="1"/>
  <c r="AI21"/>
  <c r="AI85" s="1"/>
  <c r="AH21"/>
  <c r="AH85" s="1"/>
  <c r="AG21"/>
  <c r="AG85" s="1"/>
  <c r="AF21"/>
  <c r="AF85" s="1"/>
  <c r="AE21"/>
  <c r="AE85" s="1"/>
  <c r="AD21"/>
  <c r="AD85" s="1"/>
  <c r="AC21"/>
  <c r="AC85" s="1"/>
  <c r="AB21"/>
  <c r="AB85" s="1"/>
  <c r="AA21"/>
  <c r="AA85" s="1"/>
  <c r="Z21"/>
  <c r="Z85" s="1"/>
  <c r="Y21"/>
  <c r="Y85" s="1"/>
  <c r="X21"/>
  <c r="X85" s="1"/>
  <c r="W21"/>
  <c r="W85" s="1"/>
  <c r="V21"/>
  <c r="V85" s="1"/>
  <c r="U21"/>
  <c r="U85" s="1"/>
  <c r="T21"/>
  <c r="T85" s="1"/>
  <c r="S21"/>
  <c r="S85" s="1"/>
  <c r="R21"/>
  <c r="R85" s="1"/>
  <c r="Q21"/>
  <c r="Q85" s="1"/>
  <c r="P21"/>
  <c r="P85" s="1"/>
  <c r="O21"/>
  <c r="O85" s="1"/>
  <c r="N21"/>
  <c r="N85" s="1"/>
  <c r="M21"/>
  <c r="M85" s="1"/>
  <c r="L21"/>
  <c r="L85" s="1"/>
  <c r="K21"/>
  <c r="K85" s="1"/>
  <c r="J21"/>
  <c r="J85" s="1"/>
  <c r="I21"/>
  <c r="I85" s="1"/>
  <c r="H21"/>
  <c r="H85" s="1"/>
  <c r="G21"/>
  <c r="G85" s="1"/>
  <c r="F21"/>
  <c r="F85" s="1"/>
  <c r="E21"/>
  <c r="E85" s="1"/>
  <c r="D21"/>
  <c r="D85" s="1"/>
  <c r="AI20"/>
  <c r="AI84" s="1"/>
  <c r="AH20"/>
  <c r="AH84" s="1"/>
  <c r="AG20"/>
  <c r="AG84" s="1"/>
  <c r="AF20"/>
  <c r="AF84" s="1"/>
  <c r="AE20"/>
  <c r="AE84" s="1"/>
  <c r="AD20"/>
  <c r="AD84" s="1"/>
  <c r="AC20"/>
  <c r="AC84" s="1"/>
  <c r="AB20"/>
  <c r="AB84" s="1"/>
  <c r="AA20"/>
  <c r="AA84" s="1"/>
  <c r="Z20"/>
  <c r="Z84" s="1"/>
  <c r="Y20"/>
  <c r="Y84" s="1"/>
  <c r="X20"/>
  <c r="X84" s="1"/>
  <c r="W20"/>
  <c r="W84" s="1"/>
  <c r="V20"/>
  <c r="V84" s="1"/>
  <c r="U20"/>
  <c r="U84" s="1"/>
  <c r="T20"/>
  <c r="T84" s="1"/>
  <c r="S20"/>
  <c r="S84" s="1"/>
  <c r="R20"/>
  <c r="R84" s="1"/>
  <c r="Q20"/>
  <c r="Q84" s="1"/>
  <c r="P20"/>
  <c r="P84" s="1"/>
  <c r="O20"/>
  <c r="O84" s="1"/>
  <c r="N20"/>
  <c r="N84" s="1"/>
  <c r="M20"/>
  <c r="M84" s="1"/>
  <c r="L20"/>
  <c r="L84" s="1"/>
  <c r="K20"/>
  <c r="K84" s="1"/>
  <c r="J20"/>
  <c r="J84" s="1"/>
  <c r="I20"/>
  <c r="I84" s="1"/>
  <c r="H20"/>
  <c r="H84" s="1"/>
  <c r="G20"/>
  <c r="G84" s="1"/>
  <c r="F20"/>
  <c r="F84" s="1"/>
  <c r="E20"/>
  <c r="E84" s="1"/>
  <c r="D20"/>
  <c r="D84" s="1"/>
  <c r="V6" i="4"/>
  <c r="U6"/>
  <c r="T6"/>
  <c r="S6"/>
  <c r="R6"/>
  <c r="Q6"/>
  <c r="P6"/>
  <c r="O6"/>
  <c r="C192" i="3"/>
  <c r="C191"/>
  <c r="C190"/>
  <c r="C189"/>
  <c r="C188"/>
  <c r="C187"/>
  <c r="C186"/>
  <c r="C185"/>
  <c r="C193"/>
  <c r="C194"/>
  <c r="C161"/>
  <c r="C160"/>
  <c r="C159"/>
  <c r="C158"/>
  <c r="C157"/>
  <c r="C156"/>
  <c r="C155"/>
  <c r="C154"/>
  <c r="C131"/>
  <c r="C130"/>
  <c r="C129"/>
  <c r="C128"/>
  <c r="C127"/>
  <c r="C126"/>
  <c r="C125"/>
  <c r="C124"/>
  <c r="C123"/>
  <c r="C86"/>
  <c r="C85"/>
  <c r="C84"/>
  <c r="C83"/>
  <c r="C82"/>
  <c r="C81"/>
  <c r="C80"/>
  <c r="C79"/>
  <c r="C55"/>
  <c r="C54"/>
  <c r="C53"/>
  <c r="C52"/>
  <c r="C51"/>
  <c r="C50"/>
  <c r="C49"/>
  <c r="C48"/>
  <c r="C47"/>
  <c r="C23"/>
  <c r="C22"/>
  <c r="C21"/>
  <c r="C20"/>
  <c r="AI19"/>
  <c r="AH19"/>
  <c r="AG19"/>
  <c r="AF19"/>
  <c r="AE19"/>
  <c r="AD19"/>
  <c r="AC19"/>
  <c r="AB19"/>
  <c r="AA19"/>
  <c r="Z19"/>
  <c r="Y19"/>
  <c r="X19"/>
  <c r="W19"/>
  <c r="V19"/>
  <c r="U19"/>
  <c r="T19"/>
  <c r="S19"/>
  <c r="R19"/>
  <c r="Q19"/>
  <c r="P19"/>
  <c r="O19"/>
  <c r="N19"/>
  <c r="M19"/>
  <c r="L19"/>
  <c r="K19"/>
  <c r="J19"/>
  <c r="I19"/>
  <c r="H19"/>
  <c r="G19"/>
  <c r="F19"/>
  <c r="E19"/>
  <c r="D19"/>
  <c r="C19"/>
  <c r="AI18"/>
  <c r="AH18"/>
  <c r="AH82" s="1"/>
  <c r="AG18"/>
  <c r="AF18"/>
  <c r="AE18"/>
  <c r="AE82" s="1"/>
  <c r="AD18"/>
  <c r="AC18"/>
  <c r="AB18"/>
  <c r="AB82" s="1"/>
  <c r="AA18"/>
  <c r="Z18"/>
  <c r="Y18"/>
  <c r="Y82" s="1"/>
  <c r="X18"/>
  <c r="W18"/>
  <c r="V18"/>
  <c r="V82" s="1"/>
  <c r="U18"/>
  <c r="T18"/>
  <c r="S18"/>
  <c r="S82" s="1"/>
  <c r="R18"/>
  <c r="Q18"/>
  <c r="P18"/>
  <c r="P82" s="1"/>
  <c r="O18"/>
  <c r="N18"/>
  <c r="M18"/>
  <c r="M82" s="1"/>
  <c r="L18"/>
  <c r="K18"/>
  <c r="J18"/>
  <c r="J82" s="1"/>
  <c r="I18"/>
  <c r="H18"/>
  <c r="G18"/>
  <c r="G82" s="1"/>
  <c r="F18"/>
  <c r="E18"/>
  <c r="D18"/>
  <c r="D82" s="1"/>
  <c r="C18"/>
  <c r="AI17"/>
  <c r="AI81" s="1"/>
  <c r="AH17"/>
  <c r="AH81" s="1"/>
  <c r="AG17"/>
  <c r="AF17"/>
  <c r="AF81" s="1"/>
  <c r="AE17"/>
  <c r="AE81" s="1"/>
  <c r="AD17"/>
  <c r="AC17"/>
  <c r="AC81" s="1"/>
  <c r="AB17"/>
  <c r="AB81" s="1"/>
  <c r="AA17"/>
  <c r="Z17"/>
  <c r="Z81" s="1"/>
  <c r="Y17"/>
  <c r="Y81" s="1"/>
  <c r="X17"/>
  <c r="W17"/>
  <c r="W81" s="1"/>
  <c r="V17"/>
  <c r="V81" s="1"/>
  <c r="U17"/>
  <c r="T17"/>
  <c r="T81" s="1"/>
  <c r="S17"/>
  <c r="S81" s="1"/>
  <c r="R17"/>
  <c r="Q17"/>
  <c r="Q81" s="1"/>
  <c r="P17"/>
  <c r="P81" s="1"/>
  <c r="O17"/>
  <c r="N17"/>
  <c r="N81" s="1"/>
  <c r="M17"/>
  <c r="M81" s="1"/>
  <c r="L17"/>
  <c r="K17"/>
  <c r="K81" s="1"/>
  <c r="J17"/>
  <c r="J81" s="1"/>
  <c r="I17"/>
  <c r="H17"/>
  <c r="H81" s="1"/>
  <c r="G17"/>
  <c r="G81" s="1"/>
  <c r="F17"/>
  <c r="E17"/>
  <c r="E81" s="1"/>
  <c r="D17"/>
  <c r="D81" s="1"/>
  <c r="C17"/>
  <c r="AI16"/>
  <c r="AH16"/>
  <c r="AG16"/>
  <c r="AF16"/>
  <c r="AE16"/>
  <c r="AD16"/>
  <c r="AC16"/>
  <c r="AB16"/>
  <c r="AA16"/>
  <c r="Z16"/>
  <c r="Y16"/>
  <c r="X16"/>
  <c r="W16"/>
  <c r="V16"/>
  <c r="U16"/>
  <c r="T16"/>
  <c r="S16"/>
  <c r="R16"/>
  <c r="Q16"/>
  <c r="P16"/>
  <c r="O16"/>
  <c r="N16"/>
  <c r="M16"/>
  <c r="L16"/>
  <c r="K16"/>
  <c r="J16"/>
  <c r="I16"/>
  <c r="H16"/>
  <c r="G16"/>
  <c r="F16"/>
  <c r="E16"/>
  <c r="D16"/>
  <c r="C16"/>
  <c r="AI15"/>
  <c r="AH15"/>
  <c r="AH79" s="1"/>
  <c r="AG15"/>
  <c r="AF15"/>
  <c r="AE15"/>
  <c r="AE79" s="1"/>
  <c r="AD15"/>
  <c r="AC15"/>
  <c r="AB15"/>
  <c r="AB79" s="1"/>
  <c r="AA15"/>
  <c r="Z15"/>
  <c r="Y15"/>
  <c r="Y79" s="1"/>
  <c r="X15"/>
  <c r="W15"/>
  <c r="V15"/>
  <c r="V79" s="1"/>
  <c r="U15"/>
  <c r="T15"/>
  <c r="S15"/>
  <c r="S79" s="1"/>
  <c r="R15"/>
  <c r="Q15"/>
  <c r="P15"/>
  <c r="P79" s="1"/>
  <c r="O15"/>
  <c r="N15"/>
  <c r="M15"/>
  <c r="M79" s="1"/>
  <c r="L15"/>
  <c r="K15"/>
  <c r="J15"/>
  <c r="J79" s="1"/>
  <c r="I15"/>
  <c r="H15"/>
  <c r="G15"/>
  <c r="F15"/>
  <c r="E15"/>
  <c r="D15"/>
  <c r="C15"/>
  <c r="E20" i="1"/>
  <c r="F20" s="1"/>
  <c r="G20" s="1"/>
  <c r="E19"/>
  <c r="F19" s="1"/>
  <c r="G19" s="1"/>
  <c r="E18"/>
  <c r="F18" s="1"/>
  <c r="G18" s="1"/>
  <c r="E17"/>
  <c r="F17" s="1"/>
  <c r="G17" s="1"/>
  <c r="E21"/>
  <c r="F21" s="1"/>
  <c r="G21" s="1"/>
  <c r="C77" i="3"/>
  <c r="C78"/>
  <c r="AG94"/>
  <c r="AG200" s="1"/>
  <c r="BP200" s="1"/>
  <c r="AF94"/>
  <c r="AF200" s="1"/>
  <c r="BO200" s="1"/>
  <c r="AD94"/>
  <c r="AD200" s="1"/>
  <c r="BM200" s="1"/>
  <c r="AI30"/>
  <c r="AI94" s="1"/>
  <c r="AI138" s="1"/>
  <c r="BR138" s="1"/>
  <c r="AH30"/>
  <c r="AH94" s="1"/>
  <c r="AH138" s="1"/>
  <c r="BQ138" s="1"/>
  <c r="AE30"/>
  <c r="AE94" s="1"/>
  <c r="AE138" s="1"/>
  <c r="BN138" s="1"/>
  <c r="AC30"/>
  <c r="AC94" s="1"/>
  <c r="AC138" s="1"/>
  <c r="BL138" s="1"/>
  <c r="AB30"/>
  <c r="AB94" s="1"/>
  <c r="AB138" s="1"/>
  <c r="BK138" s="1"/>
  <c r="AA30"/>
  <c r="AA94" s="1"/>
  <c r="AA138" s="1"/>
  <c r="BJ138" s="1"/>
  <c r="Z30"/>
  <c r="Z94" s="1"/>
  <c r="Z138" s="1"/>
  <c r="BI138" s="1"/>
  <c r="Y30"/>
  <c r="Y94" s="1"/>
  <c r="Y138" s="1"/>
  <c r="BH138" s="1"/>
  <c r="X30"/>
  <c r="X94" s="1"/>
  <c r="X138" s="1"/>
  <c r="BG138" s="1"/>
  <c r="W30"/>
  <c r="W94" s="1"/>
  <c r="W138" s="1"/>
  <c r="BF138" s="1"/>
  <c r="V30"/>
  <c r="V94" s="1"/>
  <c r="V138" s="1"/>
  <c r="BE138" s="1"/>
  <c r="U30"/>
  <c r="U94" s="1"/>
  <c r="U138" s="1"/>
  <c r="BD138" s="1"/>
  <c r="T30"/>
  <c r="T94" s="1"/>
  <c r="T138" s="1"/>
  <c r="BC138" s="1"/>
  <c r="S30"/>
  <c r="S94" s="1"/>
  <c r="S138" s="1"/>
  <c r="BB138" s="1"/>
  <c r="R30"/>
  <c r="R94" s="1"/>
  <c r="R138" s="1"/>
  <c r="BA138" s="1"/>
  <c r="Q30"/>
  <c r="Q94" s="1"/>
  <c r="Q138" s="1"/>
  <c r="AZ138" s="1"/>
  <c r="P30"/>
  <c r="P94" s="1"/>
  <c r="P138" s="1"/>
  <c r="AY138" s="1"/>
  <c r="O30"/>
  <c r="O94" s="1"/>
  <c r="O138" s="1"/>
  <c r="AX138" s="1"/>
  <c r="N30"/>
  <c r="N94" s="1"/>
  <c r="N138" s="1"/>
  <c r="AW138" s="1"/>
  <c r="M30"/>
  <c r="M94" s="1"/>
  <c r="M138" s="1"/>
  <c r="AV138" s="1"/>
  <c r="L30"/>
  <c r="L94" s="1"/>
  <c r="L138" s="1"/>
  <c r="AU138" s="1"/>
  <c r="K30"/>
  <c r="K94" s="1"/>
  <c r="K138" s="1"/>
  <c r="AT138" s="1"/>
  <c r="J30"/>
  <c r="J94" s="1"/>
  <c r="J138" s="1"/>
  <c r="AS138" s="1"/>
  <c r="I30"/>
  <c r="I94" s="1"/>
  <c r="I138" s="1"/>
  <c r="AR138" s="1"/>
  <c r="H30"/>
  <c r="H94" s="1"/>
  <c r="H138" s="1"/>
  <c r="AQ138" s="1"/>
  <c r="G30"/>
  <c r="G94" s="1"/>
  <c r="G138" s="1"/>
  <c r="AP138" s="1"/>
  <c r="F30"/>
  <c r="F94" s="1"/>
  <c r="F138" s="1"/>
  <c r="AO138" s="1"/>
  <c r="E30"/>
  <c r="E94" s="1"/>
  <c r="E138" s="1"/>
  <c r="AN138" s="1"/>
  <c r="D30"/>
  <c r="D94" s="1"/>
  <c r="D138" s="1"/>
  <c r="AM138" s="1"/>
  <c r="AF198"/>
  <c r="BO198" s="1"/>
  <c r="AG197"/>
  <c r="BP197" s="1"/>
  <c r="AG168"/>
  <c r="BP168" s="1"/>
  <c r="AF167"/>
  <c r="BO167" s="1"/>
  <c r="AG166"/>
  <c r="BP166" s="1"/>
  <c r="AG137"/>
  <c r="BP137" s="1"/>
  <c r="AF136"/>
  <c r="BO136" s="1"/>
  <c r="AG135"/>
  <c r="BP135" s="1"/>
  <c r="AG93"/>
  <c r="AG199" s="1"/>
  <c r="BP199" s="1"/>
  <c r="AF93"/>
  <c r="AF168" s="1"/>
  <c r="BO168" s="1"/>
  <c r="AF92"/>
  <c r="AG91"/>
  <c r="AI28"/>
  <c r="AI92" s="1"/>
  <c r="AI136" s="1"/>
  <c r="BR136" s="1"/>
  <c r="AH28"/>
  <c r="AH92" s="1"/>
  <c r="AH136" s="1"/>
  <c r="BQ136" s="1"/>
  <c r="AG28"/>
  <c r="AG92" s="1"/>
  <c r="AG136" s="1"/>
  <c r="BP136" s="1"/>
  <c r="AE28"/>
  <c r="AE92" s="1"/>
  <c r="AE136" s="1"/>
  <c r="BN136" s="1"/>
  <c r="AD28"/>
  <c r="AD92" s="1"/>
  <c r="AD136" s="1"/>
  <c r="BM136" s="1"/>
  <c r="AC28"/>
  <c r="AC92" s="1"/>
  <c r="AC136" s="1"/>
  <c r="BL136" s="1"/>
  <c r="AB28"/>
  <c r="AB92" s="1"/>
  <c r="AB136" s="1"/>
  <c r="BK136" s="1"/>
  <c r="AA28"/>
  <c r="AA92" s="1"/>
  <c r="AA136" s="1"/>
  <c r="BJ136" s="1"/>
  <c r="Z28"/>
  <c r="Z92" s="1"/>
  <c r="Z136" s="1"/>
  <c r="BI136" s="1"/>
  <c r="Y28"/>
  <c r="Y92" s="1"/>
  <c r="Y136" s="1"/>
  <c r="BH136" s="1"/>
  <c r="X28"/>
  <c r="X92" s="1"/>
  <c r="X136" s="1"/>
  <c r="BG136" s="1"/>
  <c r="W28"/>
  <c r="W92" s="1"/>
  <c r="W136" s="1"/>
  <c r="BF136" s="1"/>
  <c r="V28"/>
  <c r="V92" s="1"/>
  <c r="V136" s="1"/>
  <c r="BE136" s="1"/>
  <c r="U28"/>
  <c r="U92" s="1"/>
  <c r="U136" s="1"/>
  <c r="BD136" s="1"/>
  <c r="T28"/>
  <c r="T92" s="1"/>
  <c r="T136" s="1"/>
  <c r="BC136" s="1"/>
  <c r="S28"/>
  <c r="S92" s="1"/>
  <c r="S136" s="1"/>
  <c r="BB136" s="1"/>
  <c r="R28"/>
  <c r="R92" s="1"/>
  <c r="R136" s="1"/>
  <c r="BA136" s="1"/>
  <c r="Q28"/>
  <c r="Q92" s="1"/>
  <c r="Q136" s="1"/>
  <c r="AZ136" s="1"/>
  <c r="P28"/>
  <c r="P92" s="1"/>
  <c r="P136" s="1"/>
  <c r="AY136" s="1"/>
  <c r="O28"/>
  <c r="O92" s="1"/>
  <c r="O136" s="1"/>
  <c r="AX136" s="1"/>
  <c r="N28"/>
  <c r="N92" s="1"/>
  <c r="N136" s="1"/>
  <c r="AW136" s="1"/>
  <c r="M28"/>
  <c r="M92" s="1"/>
  <c r="M136" s="1"/>
  <c r="AV136" s="1"/>
  <c r="L28"/>
  <c r="L92" s="1"/>
  <c r="L136" s="1"/>
  <c r="AU136" s="1"/>
  <c r="K28"/>
  <c r="K92" s="1"/>
  <c r="K136" s="1"/>
  <c r="AT136" s="1"/>
  <c r="J28"/>
  <c r="J92" s="1"/>
  <c r="J136" s="1"/>
  <c r="AS136" s="1"/>
  <c r="I28"/>
  <c r="I92" s="1"/>
  <c r="I136" s="1"/>
  <c r="AR136" s="1"/>
  <c r="H28"/>
  <c r="H92" s="1"/>
  <c r="H136" s="1"/>
  <c r="AQ136" s="1"/>
  <c r="G28"/>
  <c r="G92" s="1"/>
  <c r="G136" s="1"/>
  <c r="AP136" s="1"/>
  <c r="F28"/>
  <c r="F92" s="1"/>
  <c r="F136" s="1"/>
  <c r="AO136" s="1"/>
  <c r="E28"/>
  <c r="E92" s="1"/>
  <c r="E136" s="1"/>
  <c r="AN136" s="1"/>
  <c r="D28"/>
  <c r="D92" s="1"/>
  <c r="D136" s="1"/>
  <c r="AM136" s="1"/>
  <c r="AI27"/>
  <c r="AI91" s="1"/>
  <c r="AI135" s="1"/>
  <c r="BR135" s="1"/>
  <c r="AH27"/>
  <c r="AH91" s="1"/>
  <c r="AH135" s="1"/>
  <c r="BQ135" s="1"/>
  <c r="AF27"/>
  <c r="AF91" s="1"/>
  <c r="AF135" s="1"/>
  <c r="BO135" s="1"/>
  <c r="AE27"/>
  <c r="AE91" s="1"/>
  <c r="AE135" s="1"/>
  <c r="BN135" s="1"/>
  <c r="AD27"/>
  <c r="AD91" s="1"/>
  <c r="AD135" s="1"/>
  <c r="BM135" s="1"/>
  <c r="AC27"/>
  <c r="AC91" s="1"/>
  <c r="AC135" s="1"/>
  <c r="BL135" s="1"/>
  <c r="AB27"/>
  <c r="AB91" s="1"/>
  <c r="AB135" s="1"/>
  <c r="BK135" s="1"/>
  <c r="AA27"/>
  <c r="AA91" s="1"/>
  <c r="AA135" s="1"/>
  <c r="BJ135" s="1"/>
  <c r="Z27"/>
  <c r="Z91" s="1"/>
  <c r="Z135" s="1"/>
  <c r="BI135" s="1"/>
  <c r="Y27"/>
  <c r="Y91" s="1"/>
  <c r="Y135" s="1"/>
  <c r="BH135" s="1"/>
  <c r="X27"/>
  <c r="X91" s="1"/>
  <c r="X135" s="1"/>
  <c r="BG135" s="1"/>
  <c r="W27"/>
  <c r="W91" s="1"/>
  <c r="W135" s="1"/>
  <c r="BF135" s="1"/>
  <c r="V27"/>
  <c r="V91" s="1"/>
  <c r="V135" s="1"/>
  <c r="BE135" s="1"/>
  <c r="U27"/>
  <c r="U91" s="1"/>
  <c r="U135" s="1"/>
  <c r="BD135" s="1"/>
  <c r="T27"/>
  <c r="T91" s="1"/>
  <c r="T135" s="1"/>
  <c r="BC135" s="1"/>
  <c r="S27"/>
  <c r="S91" s="1"/>
  <c r="S135" s="1"/>
  <c r="BB135" s="1"/>
  <c r="R27"/>
  <c r="R91" s="1"/>
  <c r="R135" s="1"/>
  <c r="BA135" s="1"/>
  <c r="Q27"/>
  <c r="Q91" s="1"/>
  <c r="Q135" s="1"/>
  <c r="AZ135" s="1"/>
  <c r="P27"/>
  <c r="P91" s="1"/>
  <c r="P135" s="1"/>
  <c r="AY135" s="1"/>
  <c r="O27"/>
  <c r="O91" s="1"/>
  <c r="O135" s="1"/>
  <c r="AX135" s="1"/>
  <c r="N27"/>
  <c r="N91" s="1"/>
  <c r="N135" s="1"/>
  <c r="AW135" s="1"/>
  <c r="M27"/>
  <c r="M91" s="1"/>
  <c r="M135" s="1"/>
  <c r="AV135" s="1"/>
  <c r="L27"/>
  <c r="L91" s="1"/>
  <c r="L135" s="1"/>
  <c r="AU135" s="1"/>
  <c r="K27"/>
  <c r="K91" s="1"/>
  <c r="K135" s="1"/>
  <c r="AT135" s="1"/>
  <c r="J27"/>
  <c r="J91" s="1"/>
  <c r="J135" s="1"/>
  <c r="AS135" s="1"/>
  <c r="I27"/>
  <c r="I91" s="1"/>
  <c r="I135" s="1"/>
  <c r="AR135" s="1"/>
  <c r="H27"/>
  <c r="H91" s="1"/>
  <c r="H135" s="1"/>
  <c r="AQ135" s="1"/>
  <c r="G27"/>
  <c r="G91" s="1"/>
  <c r="G135" s="1"/>
  <c r="AP135" s="1"/>
  <c r="F27"/>
  <c r="F91" s="1"/>
  <c r="F135" s="1"/>
  <c r="AO135" s="1"/>
  <c r="E27"/>
  <c r="E91" s="1"/>
  <c r="E135" s="1"/>
  <c r="AN135" s="1"/>
  <c r="D27"/>
  <c r="D91" s="1"/>
  <c r="D135" s="1"/>
  <c r="AM135" s="1"/>
  <c r="AI26"/>
  <c r="AI90" s="1"/>
  <c r="AI134" s="1"/>
  <c r="BR134" s="1"/>
  <c r="AH26"/>
  <c r="AH90" s="1"/>
  <c r="AH134" s="1"/>
  <c r="BQ134" s="1"/>
  <c r="AG26"/>
  <c r="AG90" s="1"/>
  <c r="AG134" s="1"/>
  <c r="BP134" s="1"/>
  <c r="AF26"/>
  <c r="AF90" s="1"/>
  <c r="AF134" s="1"/>
  <c r="BO134" s="1"/>
  <c r="AE26"/>
  <c r="AE90" s="1"/>
  <c r="AE134" s="1"/>
  <c r="BN134" s="1"/>
  <c r="AD26"/>
  <c r="AD90" s="1"/>
  <c r="AD134" s="1"/>
  <c r="BM134" s="1"/>
  <c r="AC26"/>
  <c r="AC90" s="1"/>
  <c r="AC134" s="1"/>
  <c r="BL134" s="1"/>
  <c r="AB26"/>
  <c r="AB90" s="1"/>
  <c r="AB134" s="1"/>
  <c r="BK134" s="1"/>
  <c r="AA26"/>
  <c r="AA90" s="1"/>
  <c r="AA134" s="1"/>
  <c r="BJ134" s="1"/>
  <c r="Z26"/>
  <c r="Z90" s="1"/>
  <c r="Z134" s="1"/>
  <c r="BI134" s="1"/>
  <c r="Y26"/>
  <c r="Y90" s="1"/>
  <c r="Y134" s="1"/>
  <c r="BH134" s="1"/>
  <c r="X26"/>
  <c r="X90" s="1"/>
  <c r="X134" s="1"/>
  <c r="BG134" s="1"/>
  <c r="W26"/>
  <c r="W90" s="1"/>
  <c r="W134" s="1"/>
  <c r="BF134" s="1"/>
  <c r="V26"/>
  <c r="V90" s="1"/>
  <c r="V134" s="1"/>
  <c r="BE134" s="1"/>
  <c r="U26"/>
  <c r="U90" s="1"/>
  <c r="U134" s="1"/>
  <c r="BD134" s="1"/>
  <c r="T26"/>
  <c r="T90" s="1"/>
  <c r="T134" s="1"/>
  <c r="BC134" s="1"/>
  <c r="S26"/>
  <c r="S90" s="1"/>
  <c r="S134" s="1"/>
  <c r="BB134" s="1"/>
  <c r="R26"/>
  <c r="R90" s="1"/>
  <c r="R134" s="1"/>
  <c r="BA134" s="1"/>
  <c r="Q26"/>
  <c r="Q90" s="1"/>
  <c r="Q134" s="1"/>
  <c r="AZ134" s="1"/>
  <c r="P26"/>
  <c r="P90" s="1"/>
  <c r="P134" s="1"/>
  <c r="AY134" s="1"/>
  <c r="O26"/>
  <c r="O90" s="1"/>
  <c r="O134" s="1"/>
  <c r="AX134" s="1"/>
  <c r="N26"/>
  <c r="N90" s="1"/>
  <c r="N134" s="1"/>
  <c r="AW134" s="1"/>
  <c r="M26"/>
  <c r="M90" s="1"/>
  <c r="M134" s="1"/>
  <c r="AV134" s="1"/>
  <c r="L26"/>
  <c r="L90" s="1"/>
  <c r="L134" s="1"/>
  <c r="AU134" s="1"/>
  <c r="K26"/>
  <c r="K90" s="1"/>
  <c r="K134" s="1"/>
  <c r="AT134" s="1"/>
  <c r="J26"/>
  <c r="J90" s="1"/>
  <c r="J134" s="1"/>
  <c r="AS134" s="1"/>
  <c r="I26"/>
  <c r="I90" s="1"/>
  <c r="I134" s="1"/>
  <c r="AR134" s="1"/>
  <c r="H26"/>
  <c r="H90" s="1"/>
  <c r="H134" s="1"/>
  <c r="AQ134" s="1"/>
  <c r="G26"/>
  <c r="G90" s="1"/>
  <c r="G134" s="1"/>
  <c r="AP134" s="1"/>
  <c r="F26"/>
  <c r="F90" s="1"/>
  <c r="F134" s="1"/>
  <c r="AO134" s="1"/>
  <c r="E26"/>
  <c r="E90" s="1"/>
  <c r="E134" s="1"/>
  <c r="AN134" s="1"/>
  <c r="D26"/>
  <c r="D90" s="1"/>
  <c r="D134" s="1"/>
  <c r="AM134" s="1"/>
  <c r="AI29"/>
  <c r="AI93" s="1"/>
  <c r="AI137" s="1"/>
  <c r="BR137" s="1"/>
  <c r="AH29"/>
  <c r="AH93" s="1"/>
  <c r="AH137" s="1"/>
  <c r="BQ137" s="1"/>
  <c r="AE29"/>
  <c r="AE93" s="1"/>
  <c r="AE137" s="1"/>
  <c r="BN137" s="1"/>
  <c r="AD29"/>
  <c r="AD93" s="1"/>
  <c r="AD137" s="1"/>
  <c r="BM137" s="1"/>
  <c r="AC29"/>
  <c r="AC93" s="1"/>
  <c r="AC137" s="1"/>
  <c r="BL137" s="1"/>
  <c r="AB29"/>
  <c r="AB93" s="1"/>
  <c r="AB137" s="1"/>
  <c r="BK137" s="1"/>
  <c r="AA29"/>
  <c r="AA93" s="1"/>
  <c r="AA137" s="1"/>
  <c r="BJ137" s="1"/>
  <c r="Z29"/>
  <c r="Z93" s="1"/>
  <c r="Z137" s="1"/>
  <c r="BI137" s="1"/>
  <c r="Y29"/>
  <c r="Y93" s="1"/>
  <c r="Y137" s="1"/>
  <c r="BH137" s="1"/>
  <c r="X29"/>
  <c r="X93" s="1"/>
  <c r="X137" s="1"/>
  <c r="BG137" s="1"/>
  <c r="W29"/>
  <c r="W93" s="1"/>
  <c r="W137" s="1"/>
  <c r="BF137" s="1"/>
  <c r="V29"/>
  <c r="V93" s="1"/>
  <c r="V137" s="1"/>
  <c r="BE137" s="1"/>
  <c r="U29"/>
  <c r="U93" s="1"/>
  <c r="U137" s="1"/>
  <c r="BD137" s="1"/>
  <c r="T29"/>
  <c r="T93" s="1"/>
  <c r="T137" s="1"/>
  <c r="BC137" s="1"/>
  <c r="S29"/>
  <c r="S93" s="1"/>
  <c r="S137" s="1"/>
  <c r="BB137" s="1"/>
  <c r="R29"/>
  <c r="R93" s="1"/>
  <c r="R137" s="1"/>
  <c r="BA137" s="1"/>
  <c r="Q29"/>
  <c r="Q93" s="1"/>
  <c r="Q137" s="1"/>
  <c r="AZ137" s="1"/>
  <c r="P29"/>
  <c r="P93" s="1"/>
  <c r="P137" s="1"/>
  <c r="AY137" s="1"/>
  <c r="O29"/>
  <c r="O93" s="1"/>
  <c r="O137" s="1"/>
  <c r="AX137" s="1"/>
  <c r="N29"/>
  <c r="N93" s="1"/>
  <c r="N137" s="1"/>
  <c r="AW137" s="1"/>
  <c r="M29"/>
  <c r="M93" s="1"/>
  <c r="M137" s="1"/>
  <c r="AV137" s="1"/>
  <c r="L29"/>
  <c r="L93" s="1"/>
  <c r="L137" s="1"/>
  <c r="AU137" s="1"/>
  <c r="K29"/>
  <c r="K93" s="1"/>
  <c r="K137" s="1"/>
  <c r="AT137" s="1"/>
  <c r="J29"/>
  <c r="J93" s="1"/>
  <c r="J137" s="1"/>
  <c r="AS137" s="1"/>
  <c r="I29"/>
  <c r="I93" s="1"/>
  <c r="I137" s="1"/>
  <c r="AR137" s="1"/>
  <c r="H29"/>
  <c r="H93" s="1"/>
  <c r="H137" s="1"/>
  <c r="AQ137" s="1"/>
  <c r="G29"/>
  <c r="G93" s="1"/>
  <c r="G137" s="1"/>
  <c r="AP137" s="1"/>
  <c r="F29"/>
  <c r="F93" s="1"/>
  <c r="F137" s="1"/>
  <c r="AO137" s="1"/>
  <c r="E29"/>
  <c r="E93" s="1"/>
  <c r="E137" s="1"/>
  <c r="AN137" s="1"/>
  <c r="D29"/>
  <c r="D93" s="1"/>
  <c r="D137" s="1"/>
  <c r="AM137" s="1"/>
  <c r="E23" i="1"/>
  <c r="E22"/>
  <c r="E16"/>
  <c r="F16" s="1"/>
  <c r="G16" s="1"/>
  <c r="E15"/>
  <c r="F15" s="1"/>
  <c r="G15" s="1"/>
  <c r="E14"/>
  <c r="F14" s="1"/>
  <c r="G14" s="1"/>
  <c r="E13"/>
  <c r="E12"/>
  <c r="F12" s="1"/>
  <c r="G12" s="1"/>
  <c r="E11"/>
  <c r="E10"/>
  <c r="F10" s="1"/>
  <c r="G10" s="1"/>
  <c r="E9"/>
  <c r="E8"/>
  <c r="F8" s="1"/>
  <c r="G8" s="1"/>
  <c r="E7"/>
  <c r="F7" s="1"/>
  <c r="G7" s="1"/>
  <c r="E6"/>
  <c r="E5"/>
  <c r="F5" s="1"/>
  <c r="G5" s="1"/>
  <c r="E4"/>
  <c r="F4" s="1"/>
  <c r="G4" s="1"/>
  <c r="J9"/>
  <c r="J8"/>
  <c r="J10"/>
  <c r="X6" i="4"/>
  <c r="W6"/>
  <c r="C163" i="3"/>
  <c r="C162"/>
  <c r="C132"/>
  <c r="C88"/>
  <c r="C87"/>
  <c r="C56"/>
  <c r="D24"/>
  <c r="C24"/>
  <c r="D131"/>
  <c r="AM131" s="1"/>
  <c r="D130"/>
  <c r="AM130" s="1"/>
  <c r="D129"/>
  <c r="AM129" s="1"/>
  <c r="D128"/>
  <c r="AM128" s="1"/>
  <c r="F23" i="1"/>
  <c r="G23" s="1"/>
  <c r="F22"/>
  <c r="G22" s="1"/>
  <c r="I2" i="4"/>
  <c r="D7" s="1"/>
  <c r="B7"/>
  <c r="N6"/>
  <c r="M6"/>
  <c r="L6"/>
  <c r="K6"/>
  <c r="J6"/>
  <c r="I6"/>
  <c r="H6"/>
  <c r="G6"/>
  <c r="F6"/>
  <c r="E6"/>
  <c r="AN174" i="3"/>
  <c r="AO174" s="1"/>
  <c r="AP174" s="1"/>
  <c r="AQ174" s="1"/>
  <c r="AR174" s="1"/>
  <c r="AS174" s="1"/>
  <c r="AT174" s="1"/>
  <c r="AU174" s="1"/>
  <c r="AV174" s="1"/>
  <c r="AW174" s="1"/>
  <c r="AX174" s="1"/>
  <c r="AY174" s="1"/>
  <c r="AZ174" s="1"/>
  <c r="BA174" s="1"/>
  <c r="BB174" s="1"/>
  <c r="BC174" s="1"/>
  <c r="BD174" s="1"/>
  <c r="BE174" s="1"/>
  <c r="BF174" s="1"/>
  <c r="BG174" s="1"/>
  <c r="BH174" s="1"/>
  <c r="BI174" s="1"/>
  <c r="BJ174" s="1"/>
  <c r="BK174" s="1"/>
  <c r="BL174" s="1"/>
  <c r="BM174" s="1"/>
  <c r="BN174" s="1"/>
  <c r="BO174" s="1"/>
  <c r="BP174" s="1"/>
  <c r="BQ174" s="1"/>
  <c r="BR174" s="1"/>
  <c r="AN143"/>
  <c r="AO143" s="1"/>
  <c r="AP143" s="1"/>
  <c r="AQ143" s="1"/>
  <c r="AR143" s="1"/>
  <c r="AS143" s="1"/>
  <c r="AT143" s="1"/>
  <c r="AU143" s="1"/>
  <c r="AV143" s="1"/>
  <c r="AW143" s="1"/>
  <c r="AX143" s="1"/>
  <c r="AY143" s="1"/>
  <c r="AZ143" s="1"/>
  <c r="BA143" s="1"/>
  <c r="BB143" s="1"/>
  <c r="BC143" s="1"/>
  <c r="BD143" s="1"/>
  <c r="BE143" s="1"/>
  <c r="BF143" s="1"/>
  <c r="BG143" s="1"/>
  <c r="BH143" s="1"/>
  <c r="BI143" s="1"/>
  <c r="BJ143" s="1"/>
  <c r="BK143" s="1"/>
  <c r="BL143" s="1"/>
  <c r="BM143" s="1"/>
  <c r="BN143" s="1"/>
  <c r="BO143" s="1"/>
  <c r="BP143" s="1"/>
  <c r="BQ143" s="1"/>
  <c r="BR143" s="1"/>
  <c r="AN112"/>
  <c r="AO112" s="1"/>
  <c r="AP112" s="1"/>
  <c r="AQ112" s="1"/>
  <c r="AR112" s="1"/>
  <c r="AS112" s="1"/>
  <c r="AT112" s="1"/>
  <c r="AU112" s="1"/>
  <c r="AV112" s="1"/>
  <c r="AW112" s="1"/>
  <c r="AX112" s="1"/>
  <c r="AY112" s="1"/>
  <c r="AZ112" s="1"/>
  <c r="BA112" s="1"/>
  <c r="BB112" s="1"/>
  <c r="BC112" s="1"/>
  <c r="BD112" s="1"/>
  <c r="BE112" s="1"/>
  <c r="BF112" s="1"/>
  <c r="BG112" s="1"/>
  <c r="BH112" s="1"/>
  <c r="BI112" s="1"/>
  <c r="BJ112" s="1"/>
  <c r="BK112" s="1"/>
  <c r="BL112" s="1"/>
  <c r="BM112" s="1"/>
  <c r="BN112" s="1"/>
  <c r="BO112" s="1"/>
  <c r="BP112" s="1"/>
  <c r="BQ112" s="1"/>
  <c r="BR112" s="1"/>
  <c r="C184"/>
  <c r="C183"/>
  <c r="C182"/>
  <c r="C181"/>
  <c r="C180"/>
  <c r="C179"/>
  <c r="C178"/>
  <c r="C177"/>
  <c r="C176"/>
  <c r="C175"/>
  <c r="C153"/>
  <c r="C152"/>
  <c r="C151"/>
  <c r="C150"/>
  <c r="C149"/>
  <c r="C148"/>
  <c r="C147"/>
  <c r="C146"/>
  <c r="C145"/>
  <c r="C144"/>
  <c r="C122"/>
  <c r="C121"/>
  <c r="C120"/>
  <c r="C119"/>
  <c r="C118"/>
  <c r="C117"/>
  <c r="C116"/>
  <c r="C115"/>
  <c r="C114"/>
  <c r="C113"/>
  <c r="E174"/>
  <c r="F174" s="1"/>
  <c r="G174" s="1"/>
  <c r="H174" s="1"/>
  <c r="I174" s="1"/>
  <c r="J174" s="1"/>
  <c r="K174" s="1"/>
  <c r="L174" s="1"/>
  <c r="M174" s="1"/>
  <c r="N174" s="1"/>
  <c r="O174" s="1"/>
  <c r="P174" s="1"/>
  <c r="Q174" s="1"/>
  <c r="R174" s="1"/>
  <c r="S174" s="1"/>
  <c r="T174" s="1"/>
  <c r="U174" s="1"/>
  <c r="V174" s="1"/>
  <c r="W174" s="1"/>
  <c r="X174" s="1"/>
  <c r="Y174" s="1"/>
  <c r="Z174" s="1"/>
  <c r="AA174" s="1"/>
  <c r="AB174" s="1"/>
  <c r="AC174" s="1"/>
  <c r="AD174" s="1"/>
  <c r="AE174" s="1"/>
  <c r="AF174" s="1"/>
  <c r="AG174" s="1"/>
  <c r="AH174" s="1"/>
  <c r="AI174" s="1"/>
  <c r="E143"/>
  <c r="F143" s="1"/>
  <c r="G143" s="1"/>
  <c r="H143" s="1"/>
  <c r="I143" s="1"/>
  <c r="J143" s="1"/>
  <c r="K143" s="1"/>
  <c r="L143" s="1"/>
  <c r="M143" s="1"/>
  <c r="N143" s="1"/>
  <c r="O143" s="1"/>
  <c r="P143" s="1"/>
  <c r="Q143" s="1"/>
  <c r="R143" s="1"/>
  <c r="S143" s="1"/>
  <c r="T143" s="1"/>
  <c r="U143" s="1"/>
  <c r="V143" s="1"/>
  <c r="W143" s="1"/>
  <c r="X143" s="1"/>
  <c r="Y143" s="1"/>
  <c r="Z143" s="1"/>
  <c r="AA143" s="1"/>
  <c r="AB143" s="1"/>
  <c r="AC143" s="1"/>
  <c r="AD143" s="1"/>
  <c r="AE143" s="1"/>
  <c r="AF143" s="1"/>
  <c r="AG143" s="1"/>
  <c r="AH143" s="1"/>
  <c r="AI143" s="1"/>
  <c r="E112"/>
  <c r="D32"/>
  <c r="D96" s="1"/>
  <c r="D31"/>
  <c r="D95" s="1"/>
  <c r="D25"/>
  <c r="D89" s="1"/>
  <c r="C76"/>
  <c r="C75"/>
  <c r="C74"/>
  <c r="C73"/>
  <c r="C72"/>
  <c r="C71"/>
  <c r="C70"/>
  <c r="C69"/>
  <c r="D14"/>
  <c r="D78" s="1"/>
  <c r="D13"/>
  <c r="D77" s="1"/>
  <c r="D12"/>
  <c r="D11"/>
  <c r="D10"/>
  <c r="D74" s="1"/>
  <c r="D9"/>
  <c r="D8"/>
  <c r="D72" s="1"/>
  <c r="D7"/>
  <c r="D71" s="1"/>
  <c r="D6"/>
  <c r="D70" s="1"/>
  <c r="D114" s="1"/>
  <c r="AM114" s="1"/>
  <c r="D5"/>
  <c r="D69" s="1"/>
  <c r="E68"/>
  <c r="F68" s="1"/>
  <c r="G68" s="1"/>
  <c r="H68" s="1"/>
  <c r="I68" s="1"/>
  <c r="J68" s="1"/>
  <c r="K68" s="1"/>
  <c r="L68" s="1"/>
  <c r="M68" s="1"/>
  <c r="N68" s="1"/>
  <c r="O68" s="1"/>
  <c r="P68" s="1"/>
  <c r="Q68" s="1"/>
  <c r="R68" s="1"/>
  <c r="S68" s="1"/>
  <c r="T68" s="1"/>
  <c r="U68" s="1"/>
  <c r="V68" s="1"/>
  <c r="W68" s="1"/>
  <c r="X68" s="1"/>
  <c r="Y68" s="1"/>
  <c r="Z68" s="1"/>
  <c r="AA68" s="1"/>
  <c r="AB68" s="1"/>
  <c r="AC68" s="1"/>
  <c r="AD68" s="1"/>
  <c r="AE68" s="1"/>
  <c r="AF68" s="1"/>
  <c r="AG68" s="1"/>
  <c r="AH68" s="1"/>
  <c r="AI68" s="1"/>
  <c r="E36"/>
  <c r="F36" s="1"/>
  <c r="G36" s="1"/>
  <c r="H36" s="1"/>
  <c r="I36" s="1"/>
  <c r="J36" s="1"/>
  <c r="K36" s="1"/>
  <c r="L36" s="1"/>
  <c r="M36" s="1"/>
  <c r="N36" s="1"/>
  <c r="O36" s="1"/>
  <c r="P36" s="1"/>
  <c r="Q36" s="1"/>
  <c r="R36" s="1"/>
  <c r="S36" s="1"/>
  <c r="T36" s="1"/>
  <c r="U36" s="1"/>
  <c r="V36" s="1"/>
  <c r="W36" s="1"/>
  <c r="X36" s="1"/>
  <c r="Y36" s="1"/>
  <c r="Z36" s="1"/>
  <c r="AA36" s="1"/>
  <c r="AB36" s="1"/>
  <c r="AC36" s="1"/>
  <c r="AD36" s="1"/>
  <c r="AE36" s="1"/>
  <c r="AF36" s="1"/>
  <c r="AG36" s="1"/>
  <c r="AH36" s="1"/>
  <c r="AI36" s="1"/>
  <c r="C37"/>
  <c r="C38"/>
  <c r="C39"/>
  <c r="C40"/>
  <c r="C41"/>
  <c r="C42"/>
  <c r="C43"/>
  <c r="C44"/>
  <c r="C45"/>
  <c r="C46"/>
  <c r="C5"/>
  <c r="C14"/>
  <c r="C13"/>
  <c r="C12"/>
  <c r="C11"/>
  <c r="C10"/>
  <c r="F13" i="1"/>
  <c r="G13" s="1"/>
  <c r="F11"/>
  <c r="G11" s="1"/>
  <c r="F9"/>
  <c r="G9" s="1"/>
  <c r="C9" i="3"/>
  <c r="C8"/>
  <c r="C7"/>
  <c r="C6"/>
  <c r="E4"/>
  <c r="F4" s="1"/>
  <c r="G4" s="1"/>
  <c r="H4" s="1"/>
  <c r="I4" s="1"/>
  <c r="J4" s="1"/>
  <c r="K4" s="1"/>
  <c r="L4" s="1"/>
  <c r="M4" s="1"/>
  <c r="N4" s="1"/>
  <c r="O4" s="1"/>
  <c r="P4" s="1"/>
  <c r="Q4" s="1"/>
  <c r="R4" s="1"/>
  <c r="S4" s="1"/>
  <c r="T4" s="1"/>
  <c r="U4" s="1"/>
  <c r="V4" s="1"/>
  <c r="W4" s="1"/>
  <c r="X4" s="1"/>
  <c r="Y4" s="1"/>
  <c r="Z4" s="1"/>
  <c r="AA4" s="1"/>
  <c r="AB4" s="1"/>
  <c r="AC4" s="1"/>
  <c r="AD4" s="1"/>
  <c r="AE4" s="1"/>
  <c r="AF4" s="1"/>
  <c r="AG4" s="1"/>
  <c r="AH4" s="1"/>
  <c r="AI4" s="1"/>
  <c r="AI25" s="1"/>
  <c r="AI89" s="1"/>
  <c r="F6" i="1"/>
  <c r="G6" s="1"/>
  <c r="F79" i="3" l="1"/>
  <c r="F123" s="1"/>
  <c r="AO123" s="1"/>
  <c r="I79"/>
  <c r="I123" s="1"/>
  <c r="AR123" s="1"/>
  <c r="L79"/>
  <c r="L123" s="1"/>
  <c r="AU123" s="1"/>
  <c r="O79"/>
  <c r="O123" s="1"/>
  <c r="AX123" s="1"/>
  <c r="R79"/>
  <c r="R123" s="1"/>
  <c r="BA123" s="1"/>
  <c r="U79"/>
  <c r="U123" s="1"/>
  <c r="BD123" s="1"/>
  <c r="X79"/>
  <c r="X123" s="1"/>
  <c r="BG123" s="1"/>
  <c r="AA79"/>
  <c r="AA123" s="1"/>
  <c r="BJ123" s="1"/>
  <c r="AD79"/>
  <c r="AD123" s="1"/>
  <c r="BM123" s="1"/>
  <c r="D75"/>
  <c r="D119" s="1"/>
  <c r="AM119" s="1"/>
  <c r="D73"/>
  <c r="D117" s="1"/>
  <c r="AM117" s="1"/>
  <c r="D76"/>
  <c r="D120" s="1"/>
  <c r="AM120" s="1"/>
  <c r="D88"/>
  <c r="D132" s="1"/>
  <c r="AM132" s="1"/>
  <c r="E79"/>
  <c r="E123" s="1"/>
  <c r="AN123" s="1"/>
  <c r="H79"/>
  <c r="H123" s="1"/>
  <c r="AQ123" s="1"/>
  <c r="K123"/>
  <c r="AT123" s="1"/>
  <c r="K79"/>
  <c r="N79"/>
  <c r="N123" s="1"/>
  <c r="AW123" s="1"/>
  <c r="Q79"/>
  <c r="Q123" s="1"/>
  <c r="AZ123" s="1"/>
  <c r="T79"/>
  <c r="T123" s="1"/>
  <c r="BC123" s="1"/>
  <c r="W79"/>
  <c r="W123" s="1"/>
  <c r="BF123" s="1"/>
  <c r="Z79"/>
  <c r="Z123" s="1"/>
  <c r="BI123" s="1"/>
  <c r="D79"/>
  <c r="D154" s="1"/>
  <c r="AM154" s="1"/>
  <c r="G79"/>
  <c r="G123" s="1"/>
  <c r="AP123" s="1"/>
  <c r="F83"/>
  <c r="F158" s="1"/>
  <c r="AO158" s="1"/>
  <c r="I83"/>
  <c r="I127" s="1"/>
  <c r="AR127" s="1"/>
  <c r="L83"/>
  <c r="L127" s="1"/>
  <c r="AU127" s="1"/>
  <c r="O83"/>
  <c r="O158" s="1"/>
  <c r="AX158" s="1"/>
  <c r="R83"/>
  <c r="R127" s="1"/>
  <c r="BA127" s="1"/>
  <c r="U83"/>
  <c r="U127" s="1"/>
  <c r="BD127" s="1"/>
  <c r="X83"/>
  <c r="X158" s="1"/>
  <c r="BG158" s="1"/>
  <c r="AA83"/>
  <c r="AA127" s="1"/>
  <c r="BJ127" s="1"/>
  <c r="AD83"/>
  <c r="AD127" s="1"/>
  <c r="BM127" s="1"/>
  <c r="AG83"/>
  <c r="AG158" s="1"/>
  <c r="BP158" s="1"/>
  <c r="F80"/>
  <c r="F155" s="1"/>
  <c r="AO155" s="1"/>
  <c r="I80"/>
  <c r="I124" s="1"/>
  <c r="AR124" s="1"/>
  <c r="L80"/>
  <c r="L124" s="1"/>
  <c r="AU124" s="1"/>
  <c r="O80"/>
  <c r="O155" s="1"/>
  <c r="AX155" s="1"/>
  <c r="R80"/>
  <c r="R124" s="1"/>
  <c r="BA124" s="1"/>
  <c r="U80"/>
  <c r="U124" s="1"/>
  <c r="BD124" s="1"/>
  <c r="X80"/>
  <c r="X155" s="1"/>
  <c r="BG155" s="1"/>
  <c r="AA80"/>
  <c r="AA124" s="1"/>
  <c r="BJ124" s="1"/>
  <c r="AD80"/>
  <c r="AD124" s="1"/>
  <c r="BM124" s="1"/>
  <c r="AG80"/>
  <c r="AG155" s="1"/>
  <c r="BP155" s="1"/>
  <c r="E125"/>
  <c r="AN125" s="1"/>
  <c r="H125"/>
  <c r="AQ125" s="1"/>
  <c r="K125"/>
  <c r="AT125" s="1"/>
  <c r="N125"/>
  <c r="AW125" s="1"/>
  <c r="Q125"/>
  <c r="AZ125" s="1"/>
  <c r="T125"/>
  <c r="BC125" s="1"/>
  <c r="W125"/>
  <c r="BF125" s="1"/>
  <c r="Z125"/>
  <c r="BI125" s="1"/>
  <c r="AC125"/>
  <c r="BL125" s="1"/>
  <c r="AF125"/>
  <c r="BO125" s="1"/>
  <c r="AI125"/>
  <c r="BR125" s="1"/>
  <c r="E83"/>
  <c r="E127" s="1"/>
  <c r="AN127" s="1"/>
  <c r="H83"/>
  <c r="H127" s="1"/>
  <c r="AQ127" s="1"/>
  <c r="K83"/>
  <c r="K127" s="1"/>
  <c r="AT127" s="1"/>
  <c r="N83"/>
  <c r="N127" s="1"/>
  <c r="AW127" s="1"/>
  <c r="Q83"/>
  <c r="Q127" s="1"/>
  <c r="AZ127" s="1"/>
  <c r="T83"/>
  <c r="T127" s="1"/>
  <c r="BC127" s="1"/>
  <c r="W83"/>
  <c r="W127" s="1"/>
  <c r="BF127" s="1"/>
  <c r="Z83"/>
  <c r="Z127" s="1"/>
  <c r="BI127" s="1"/>
  <c r="AC83"/>
  <c r="AC127" s="1"/>
  <c r="BL127" s="1"/>
  <c r="AF83"/>
  <c r="AF127" s="1"/>
  <c r="BO127" s="1"/>
  <c r="AI83"/>
  <c r="AI127" s="1"/>
  <c r="BR127" s="1"/>
  <c r="F82"/>
  <c r="F126" s="1"/>
  <c r="AO126" s="1"/>
  <c r="I82"/>
  <c r="I126" s="1"/>
  <c r="AR126" s="1"/>
  <c r="L82"/>
  <c r="L126" s="1"/>
  <c r="AU126" s="1"/>
  <c r="O82"/>
  <c r="O126" s="1"/>
  <c r="AX126" s="1"/>
  <c r="R82"/>
  <c r="R126" s="1"/>
  <c r="BA126" s="1"/>
  <c r="U82"/>
  <c r="U126" s="1"/>
  <c r="BD126" s="1"/>
  <c r="X82"/>
  <c r="X126" s="1"/>
  <c r="BG126" s="1"/>
  <c r="AA82"/>
  <c r="AA126" s="1"/>
  <c r="BJ126" s="1"/>
  <c r="AD82"/>
  <c r="AD126" s="1"/>
  <c r="BM126" s="1"/>
  <c r="AG82"/>
  <c r="AG126" s="1"/>
  <c r="BP126" s="1"/>
  <c r="E80"/>
  <c r="E124" s="1"/>
  <c r="AN124" s="1"/>
  <c r="H80"/>
  <c r="H124" s="1"/>
  <c r="AQ124" s="1"/>
  <c r="K80"/>
  <c r="K124" s="1"/>
  <c r="AT124" s="1"/>
  <c r="N80"/>
  <c r="N124" s="1"/>
  <c r="AW124" s="1"/>
  <c r="Q80"/>
  <c r="Q124" s="1"/>
  <c r="AZ124" s="1"/>
  <c r="T80"/>
  <c r="T124" s="1"/>
  <c r="BC124" s="1"/>
  <c r="W80"/>
  <c r="W124" s="1"/>
  <c r="BF124" s="1"/>
  <c r="Z80"/>
  <c r="Z124" s="1"/>
  <c r="BI124" s="1"/>
  <c r="AC80"/>
  <c r="AC124" s="1"/>
  <c r="BL124" s="1"/>
  <c r="AF80"/>
  <c r="AF124" s="1"/>
  <c r="BO124" s="1"/>
  <c r="AI80"/>
  <c r="AI124" s="1"/>
  <c r="BR124" s="1"/>
  <c r="AG79"/>
  <c r="AG123" s="1"/>
  <c r="BP123" s="1"/>
  <c r="J123"/>
  <c r="AS123" s="1"/>
  <c r="M154"/>
  <c r="AV154" s="1"/>
  <c r="P123"/>
  <c r="AY123" s="1"/>
  <c r="S123"/>
  <c r="BB123" s="1"/>
  <c r="V154"/>
  <c r="BE154" s="1"/>
  <c r="Y123"/>
  <c r="BH123" s="1"/>
  <c r="AB123"/>
  <c r="BK123" s="1"/>
  <c r="AE154"/>
  <c r="BN154" s="1"/>
  <c r="AH123"/>
  <c r="BQ123" s="1"/>
  <c r="D125"/>
  <c r="AM125" s="1"/>
  <c r="G125"/>
  <c r="AP125" s="1"/>
  <c r="J125"/>
  <c r="AS125" s="1"/>
  <c r="M125"/>
  <c r="AV125" s="1"/>
  <c r="P125"/>
  <c r="AY125" s="1"/>
  <c r="S125"/>
  <c r="BB125" s="1"/>
  <c r="V125"/>
  <c r="BE125" s="1"/>
  <c r="Y125"/>
  <c r="BH125" s="1"/>
  <c r="AB125"/>
  <c r="BK125" s="1"/>
  <c r="AE125"/>
  <c r="BN125" s="1"/>
  <c r="AH125"/>
  <c r="BQ125" s="1"/>
  <c r="D157"/>
  <c r="AM157" s="1"/>
  <c r="G126"/>
  <c r="AP126" s="1"/>
  <c r="J126"/>
  <c r="AS126" s="1"/>
  <c r="M157"/>
  <c r="AV157" s="1"/>
  <c r="P126"/>
  <c r="AY126" s="1"/>
  <c r="S126"/>
  <c r="BB126" s="1"/>
  <c r="V157"/>
  <c r="BE157" s="1"/>
  <c r="Y126"/>
  <c r="BH126" s="1"/>
  <c r="AB126"/>
  <c r="BK126" s="1"/>
  <c r="AE157"/>
  <c r="BN157" s="1"/>
  <c r="AH126"/>
  <c r="BQ126" s="1"/>
  <c r="D83"/>
  <c r="D127" s="1"/>
  <c r="AM127" s="1"/>
  <c r="G83"/>
  <c r="G127" s="1"/>
  <c r="AP127" s="1"/>
  <c r="J83"/>
  <c r="J127" s="1"/>
  <c r="AS127" s="1"/>
  <c r="M83"/>
  <c r="M127" s="1"/>
  <c r="AV127" s="1"/>
  <c r="P83"/>
  <c r="P127" s="1"/>
  <c r="AY127" s="1"/>
  <c r="S83"/>
  <c r="S127" s="1"/>
  <c r="BB127" s="1"/>
  <c r="V83"/>
  <c r="V127" s="1"/>
  <c r="BE127" s="1"/>
  <c r="Y83"/>
  <c r="Y127" s="1"/>
  <c r="BH127" s="1"/>
  <c r="AB83"/>
  <c r="AB127" s="1"/>
  <c r="BK127" s="1"/>
  <c r="AE83"/>
  <c r="AE127" s="1"/>
  <c r="BN127" s="1"/>
  <c r="AH83"/>
  <c r="AH127" s="1"/>
  <c r="BQ127" s="1"/>
  <c r="E82"/>
  <c r="E126" s="1"/>
  <c r="AN126" s="1"/>
  <c r="H82"/>
  <c r="H126" s="1"/>
  <c r="AQ126" s="1"/>
  <c r="K82"/>
  <c r="K126" s="1"/>
  <c r="AT126" s="1"/>
  <c r="N82"/>
  <c r="N126" s="1"/>
  <c r="AW126" s="1"/>
  <c r="Q82"/>
  <c r="Q126" s="1"/>
  <c r="AZ126" s="1"/>
  <c r="T82"/>
  <c r="T126" s="1"/>
  <c r="BC126" s="1"/>
  <c r="W82"/>
  <c r="W126" s="1"/>
  <c r="BF126" s="1"/>
  <c r="Z82"/>
  <c r="Z126" s="1"/>
  <c r="BI126" s="1"/>
  <c r="AC82"/>
  <c r="AC126" s="1"/>
  <c r="BL126" s="1"/>
  <c r="AF82"/>
  <c r="AF126" s="1"/>
  <c r="BO126" s="1"/>
  <c r="AI82"/>
  <c r="AI126" s="1"/>
  <c r="BR126" s="1"/>
  <c r="F81"/>
  <c r="F125" s="1"/>
  <c r="AO125" s="1"/>
  <c r="I81"/>
  <c r="I125" s="1"/>
  <c r="AR125" s="1"/>
  <c r="L81"/>
  <c r="L125" s="1"/>
  <c r="AU125" s="1"/>
  <c r="O81"/>
  <c r="O125" s="1"/>
  <c r="AX125" s="1"/>
  <c r="R81"/>
  <c r="R125" s="1"/>
  <c r="BA125" s="1"/>
  <c r="U81"/>
  <c r="U125" s="1"/>
  <c r="BD125" s="1"/>
  <c r="X81"/>
  <c r="X125" s="1"/>
  <c r="BG125" s="1"/>
  <c r="AA81"/>
  <c r="AA125" s="1"/>
  <c r="BJ125" s="1"/>
  <c r="AD81"/>
  <c r="AD125" s="1"/>
  <c r="BM125" s="1"/>
  <c r="AG81"/>
  <c r="AG125" s="1"/>
  <c r="BP125" s="1"/>
  <c r="D80"/>
  <c r="D124" s="1"/>
  <c r="AM124" s="1"/>
  <c r="G80"/>
  <c r="G124" s="1"/>
  <c r="AP124" s="1"/>
  <c r="J80"/>
  <c r="J124" s="1"/>
  <c r="AS124" s="1"/>
  <c r="M80"/>
  <c r="M124" s="1"/>
  <c r="AV124" s="1"/>
  <c r="P80"/>
  <c r="P124" s="1"/>
  <c r="AY124" s="1"/>
  <c r="S80"/>
  <c r="S124" s="1"/>
  <c r="BB124" s="1"/>
  <c r="V80"/>
  <c r="V124" s="1"/>
  <c r="BE124" s="1"/>
  <c r="Y80"/>
  <c r="Y124" s="1"/>
  <c r="BH124" s="1"/>
  <c r="AB80"/>
  <c r="AB124" s="1"/>
  <c r="BK124" s="1"/>
  <c r="AE80"/>
  <c r="AE124" s="1"/>
  <c r="BN124" s="1"/>
  <c r="AH80"/>
  <c r="AH124" s="1"/>
  <c r="BQ124" s="1"/>
  <c r="AC79"/>
  <c r="AC123" s="1"/>
  <c r="BL123" s="1"/>
  <c r="AF79"/>
  <c r="AF123" s="1"/>
  <c r="BO123" s="1"/>
  <c r="AI79"/>
  <c r="AI123" s="1"/>
  <c r="BR123" s="1"/>
  <c r="D191"/>
  <c r="AM191" s="1"/>
  <c r="D190"/>
  <c r="AM190" s="1"/>
  <c r="D185"/>
  <c r="AM185" s="1"/>
  <c r="G185"/>
  <c r="AP185" s="1"/>
  <c r="J185"/>
  <c r="AS185" s="1"/>
  <c r="M185"/>
  <c r="AV185" s="1"/>
  <c r="P185"/>
  <c r="AY185" s="1"/>
  <c r="S185"/>
  <c r="BB185" s="1"/>
  <c r="V185"/>
  <c r="BE185" s="1"/>
  <c r="Y185"/>
  <c r="BH185" s="1"/>
  <c r="AB185"/>
  <c r="BK185" s="1"/>
  <c r="AE185"/>
  <c r="BN185" s="1"/>
  <c r="AH185"/>
  <c r="BQ185" s="1"/>
  <c r="F186"/>
  <c r="AO186" s="1"/>
  <c r="I186"/>
  <c r="AR186" s="1"/>
  <c r="L186"/>
  <c r="AU186" s="1"/>
  <c r="O186"/>
  <c r="AX186" s="1"/>
  <c r="R186"/>
  <c r="BA186" s="1"/>
  <c r="U186"/>
  <c r="BD186" s="1"/>
  <c r="X186"/>
  <c r="BG186" s="1"/>
  <c r="AA186"/>
  <c r="BJ186" s="1"/>
  <c r="AD186"/>
  <c r="BM186" s="1"/>
  <c r="AG186"/>
  <c r="BP186" s="1"/>
  <c r="E187"/>
  <c r="AN187" s="1"/>
  <c r="H187"/>
  <c r="AQ187" s="1"/>
  <c r="K187"/>
  <c r="AT187" s="1"/>
  <c r="N187"/>
  <c r="AW187" s="1"/>
  <c r="Q187"/>
  <c r="AZ187" s="1"/>
  <c r="T187"/>
  <c r="BC187" s="1"/>
  <c r="W187"/>
  <c r="BF187" s="1"/>
  <c r="Z187"/>
  <c r="BI187" s="1"/>
  <c r="AC187"/>
  <c r="BL187" s="1"/>
  <c r="AF187"/>
  <c r="BO187" s="1"/>
  <c r="AI187"/>
  <c r="BR187" s="1"/>
  <c r="D188"/>
  <c r="AM188" s="1"/>
  <c r="G188"/>
  <c r="AP188" s="1"/>
  <c r="J188"/>
  <c r="AS188" s="1"/>
  <c r="M188"/>
  <c r="AV188" s="1"/>
  <c r="P188"/>
  <c r="AY188" s="1"/>
  <c r="S188"/>
  <c r="BB188" s="1"/>
  <c r="V188"/>
  <c r="BE188" s="1"/>
  <c r="Y188"/>
  <c r="BH188" s="1"/>
  <c r="AB188"/>
  <c r="BK188" s="1"/>
  <c r="AE188"/>
  <c r="BN188" s="1"/>
  <c r="AH188"/>
  <c r="BQ188" s="1"/>
  <c r="F189"/>
  <c r="AO189" s="1"/>
  <c r="I189"/>
  <c r="AR189" s="1"/>
  <c r="L189"/>
  <c r="AU189" s="1"/>
  <c r="O189"/>
  <c r="AX189" s="1"/>
  <c r="R189"/>
  <c r="BA189" s="1"/>
  <c r="U189"/>
  <c r="BD189" s="1"/>
  <c r="X189"/>
  <c r="BG189" s="1"/>
  <c r="AA189"/>
  <c r="BJ189" s="1"/>
  <c r="AD189"/>
  <c r="BM189" s="1"/>
  <c r="AG189"/>
  <c r="BP189" s="1"/>
  <c r="D194"/>
  <c r="AM194" s="1"/>
  <c r="F185"/>
  <c r="AO185" s="1"/>
  <c r="I185"/>
  <c r="AR185" s="1"/>
  <c r="L185"/>
  <c r="AU185" s="1"/>
  <c r="O185"/>
  <c r="AX185" s="1"/>
  <c r="R185"/>
  <c r="BA185" s="1"/>
  <c r="U185"/>
  <c r="BD185" s="1"/>
  <c r="X185"/>
  <c r="BG185" s="1"/>
  <c r="AA185"/>
  <c r="BJ185" s="1"/>
  <c r="AD185"/>
  <c r="BM185" s="1"/>
  <c r="AG185"/>
  <c r="BP185" s="1"/>
  <c r="E186"/>
  <c r="AN186" s="1"/>
  <c r="H186"/>
  <c r="AQ186" s="1"/>
  <c r="K186"/>
  <c r="AT186" s="1"/>
  <c r="N186"/>
  <c r="AW186" s="1"/>
  <c r="Q186"/>
  <c r="AZ186" s="1"/>
  <c r="T186"/>
  <c r="BC186" s="1"/>
  <c r="W186"/>
  <c r="BF186" s="1"/>
  <c r="Z186"/>
  <c r="BI186" s="1"/>
  <c r="AC186"/>
  <c r="BL186" s="1"/>
  <c r="AF186"/>
  <c r="BO186" s="1"/>
  <c r="AI186"/>
  <c r="BR186" s="1"/>
  <c r="D187"/>
  <c r="AM187" s="1"/>
  <c r="G187"/>
  <c r="AP187" s="1"/>
  <c r="J187"/>
  <c r="AS187" s="1"/>
  <c r="M187"/>
  <c r="AV187" s="1"/>
  <c r="P187"/>
  <c r="AY187" s="1"/>
  <c r="S187"/>
  <c r="BB187" s="1"/>
  <c r="V187"/>
  <c r="BE187" s="1"/>
  <c r="Y187"/>
  <c r="BH187" s="1"/>
  <c r="AB187"/>
  <c r="BK187" s="1"/>
  <c r="AE187"/>
  <c r="BN187" s="1"/>
  <c r="AH187"/>
  <c r="BQ187" s="1"/>
  <c r="F188"/>
  <c r="AO188" s="1"/>
  <c r="I188"/>
  <c r="AR188" s="1"/>
  <c r="L188"/>
  <c r="AU188" s="1"/>
  <c r="O188"/>
  <c r="AX188" s="1"/>
  <c r="R188"/>
  <c r="BA188" s="1"/>
  <c r="U188"/>
  <c r="BD188" s="1"/>
  <c r="X188"/>
  <c r="BG188" s="1"/>
  <c r="AA188"/>
  <c r="BJ188" s="1"/>
  <c r="AD188"/>
  <c r="BM188" s="1"/>
  <c r="AG188"/>
  <c r="BP188" s="1"/>
  <c r="E189"/>
  <c r="AN189" s="1"/>
  <c r="H189"/>
  <c r="AQ189" s="1"/>
  <c r="K189"/>
  <c r="AT189" s="1"/>
  <c r="N189"/>
  <c r="AW189" s="1"/>
  <c r="Q189"/>
  <c r="AZ189" s="1"/>
  <c r="T189"/>
  <c r="BC189" s="1"/>
  <c r="W189"/>
  <c r="BF189" s="1"/>
  <c r="Z189"/>
  <c r="BI189" s="1"/>
  <c r="AC189"/>
  <c r="BL189" s="1"/>
  <c r="AF189"/>
  <c r="BO189" s="1"/>
  <c r="AI189"/>
  <c r="BR189" s="1"/>
  <c r="D193"/>
  <c r="AM193" s="1"/>
  <c r="D192"/>
  <c r="AM192" s="1"/>
  <c r="E185"/>
  <c r="AN185" s="1"/>
  <c r="H185"/>
  <c r="AQ185" s="1"/>
  <c r="K185"/>
  <c r="AT185" s="1"/>
  <c r="N185"/>
  <c r="AW185" s="1"/>
  <c r="Q185"/>
  <c r="AZ185" s="1"/>
  <c r="T185"/>
  <c r="BC185" s="1"/>
  <c r="W185"/>
  <c r="BF185" s="1"/>
  <c r="Z185"/>
  <c r="BI185" s="1"/>
  <c r="AC185"/>
  <c r="BL185" s="1"/>
  <c r="AF185"/>
  <c r="BO185" s="1"/>
  <c r="AI185"/>
  <c r="BR185" s="1"/>
  <c r="D186"/>
  <c r="AM186" s="1"/>
  <c r="G186"/>
  <c r="AP186" s="1"/>
  <c r="J186"/>
  <c r="AS186" s="1"/>
  <c r="M186"/>
  <c r="AV186" s="1"/>
  <c r="P186"/>
  <c r="AY186" s="1"/>
  <c r="S186"/>
  <c r="BB186" s="1"/>
  <c r="V186"/>
  <c r="BE186" s="1"/>
  <c r="Y186"/>
  <c r="BH186" s="1"/>
  <c r="AB186"/>
  <c r="BK186" s="1"/>
  <c r="AE186"/>
  <c r="BN186" s="1"/>
  <c r="AH186"/>
  <c r="BQ186" s="1"/>
  <c r="F187"/>
  <c r="AO187" s="1"/>
  <c r="I187"/>
  <c r="AR187" s="1"/>
  <c r="L187"/>
  <c r="AU187" s="1"/>
  <c r="O187"/>
  <c r="AX187" s="1"/>
  <c r="R187"/>
  <c r="BA187" s="1"/>
  <c r="U187"/>
  <c r="BD187" s="1"/>
  <c r="X187"/>
  <c r="BG187" s="1"/>
  <c r="AA187"/>
  <c r="BJ187" s="1"/>
  <c r="AD187"/>
  <c r="BM187" s="1"/>
  <c r="AG187"/>
  <c r="BP187" s="1"/>
  <c r="E188"/>
  <c r="AN188" s="1"/>
  <c r="H188"/>
  <c r="AQ188" s="1"/>
  <c r="K188"/>
  <c r="AT188" s="1"/>
  <c r="N188"/>
  <c r="AW188" s="1"/>
  <c r="T188"/>
  <c r="BC188" s="1"/>
  <c r="W188"/>
  <c r="BF188" s="1"/>
  <c r="Z188"/>
  <c r="BI188" s="1"/>
  <c r="AC188"/>
  <c r="BL188" s="1"/>
  <c r="AF188"/>
  <c r="BO188" s="1"/>
  <c r="AI188"/>
  <c r="BR188" s="1"/>
  <c r="D189"/>
  <c r="AM189" s="1"/>
  <c r="G189"/>
  <c r="AP189" s="1"/>
  <c r="J189"/>
  <c r="AS189" s="1"/>
  <c r="M189"/>
  <c r="AV189" s="1"/>
  <c r="P189"/>
  <c r="AY189" s="1"/>
  <c r="S189"/>
  <c r="BB189" s="1"/>
  <c r="V189"/>
  <c r="BE189" s="1"/>
  <c r="Y189"/>
  <c r="BH189" s="1"/>
  <c r="AB189"/>
  <c r="BK189" s="1"/>
  <c r="AE189"/>
  <c r="BN189" s="1"/>
  <c r="AH189"/>
  <c r="BQ189" s="1"/>
  <c r="D123"/>
  <c r="AM123" s="1"/>
  <c r="M123"/>
  <c r="AV123" s="1"/>
  <c r="V123"/>
  <c r="BE123" s="1"/>
  <c r="AE123"/>
  <c r="BN123" s="1"/>
  <c r="F124"/>
  <c r="AO124" s="1"/>
  <c r="O124"/>
  <c r="AX124" s="1"/>
  <c r="X124"/>
  <c r="BG124" s="1"/>
  <c r="AG124"/>
  <c r="BP124" s="1"/>
  <c r="D126"/>
  <c r="AM126" s="1"/>
  <c r="M126"/>
  <c r="AV126" s="1"/>
  <c r="V126"/>
  <c r="BE126" s="1"/>
  <c r="AE126"/>
  <c r="BN126" s="1"/>
  <c r="F127"/>
  <c r="AO127" s="1"/>
  <c r="O127"/>
  <c r="AX127" s="1"/>
  <c r="X127"/>
  <c r="BG127" s="1"/>
  <c r="AG127"/>
  <c r="BP127" s="1"/>
  <c r="G154"/>
  <c r="AP154" s="1"/>
  <c r="J154"/>
  <c r="AS154" s="1"/>
  <c r="P154"/>
  <c r="AY154" s="1"/>
  <c r="S154"/>
  <c r="BB154" s="1"/>
  <c r="Y154"/>
  <c r="BH154" s="1"/>
  <c r="AB154"/>
  <c r="BK154" s="1"/>
  <c r="AH154"/>
  <c r="BQ154" s="1"/>
  <c r="I155"/>
  <c r="AR155" s="1"/>
  <c r="L155"/>
  <c r="AU155" s="1"/>
  <c r="R155"/>
  <c r="BA155" s="1"/>
  <c r="U155"/>
  <c r="BD155" s="1"/>
  <c r="AA155"/>
  <c r="BJ155" s="1"/>
  <c r="AD155"/>
  <c r="BM155" s="1"/>
  <c r="E156"/>
  <c r="AN156" s="1"/>
  <c r="H156"/>
  <c r="AQ156" s="1"/>
  <c r="K156"/>
  <c r="AT156" s="1"/>
  <c r="N156"/>
  <c r="AW156" s="1"/>
  <c r="Q156"/>
  <c r="AZ156" s="1"/>
  <c r="T156"/>
  <c r="BC156" s="1"/>
  <c r="W156"/>
  <c r="BF156" s="1"/>
  <c r="Z156"/>
  <c r="BI156" s="1"/>
  <c r="AC156"/>
  <c r="BL156" s="1"/>
  <c r="AF156"/>
  <c r="BO156" s="1"/>
  <c r="AI156"/>
  <c r="BR156" s="1"/>
  <c r="G157"/>
  <c r="AP157" s="1"/>
  <c r="J157"/>
  <c r="AS157" s="1"/>
  <c r="P157"/>
  <c r="AY157" s="1"/>
  <c r="S157"/>
  <c r="BB157" s="1"/>
  <c r="Y157"/>
  <c r="BH157" s="1"/>
  <c r="AB157"/>
  <c r="BK157" s="1"/>
  <c r="AH157"/>
  <c r="BQ157" s="1"/>
  <c r="I158"/>
  <c r="AR158" s="1"/>
  <c r="L158"/>
  <c r="AU158" s="1"/>
  <c r="R158"/>
  <c r="BA158" s="1"/>
  <c r="U158"/>
  <c r="BD158" s="1"/>
  <c r="AA158"/>
  <c r="BJ158" s="1"/>
  <c r="AD158"/>
  <c r="BM158" s="1"/>
  <c r="F154"/>
  <c r="AO154" s="1"/>
  <c r="I154"/>
  <c r="AR154" s="1"/>
  <c r="L154"/>
  <c r="AU154" s="1"/>
  <c r="O154"/>
  <c r="AX154" s="1"/>
  <c r="R154"/>
  <c r="BA154" s="1"/>
  <c r="U154"/>
  <c r="BD154" s="1"/>
  <c r="X154"/>
  <c r="BG154" s="1"/>
  <c r="AA154"/>
  <c r="BJ154" s="1"/>
  <c r="AD154"/>
  <c r="BM154" s="1"/>
  <c r="AG154"/>
  <c r="BP154" s="1"/>
  <c r="E155"/>
  <c r="AN155" s="1"/>
  <c r="H155"/>
  <c r="AQ155" s="1"/>
  <c r="K155"/>
  <c r="AT155" s="1"/>
  <c r="N155"/>
  <c r="AW155" s="1"/>
  <c r="Q155"/>
  <c r="AZ155" s="1"/>
  <c r="T155"/>
  <c r="BC155" s="1"/>
  <c r="W155"/>
  <c r="BF155" s="1"/>
  <c r="Z155"/>
  <c r="BI155" s="1"/>
  <c r="AC155"/>
  <c r="BL155" s="1"/>
  <c r="AF155"/>
  <c r="BO155" s="1"/>
  <c r="AI155"/>
  <c r="BR155" s="1"/>
  <c r="D156"/>
  <c r="AM156" s="1"/>
  <c r="G156"/>
  <c r="AP156" s="1"/>
  <c r="J156"/>
  <c r="AS156" s="1"/>
  <c r="M156"/>
  <c r="AV156" s="1"/>
  <c r="P156"/>
  <c r="AY156" s="1"/>
  <c r="S156"/>
  <c r="BB156" s="1"/>
  <c r="V156"/>
  <c r="BE156" s="1"/>
  <c r="Y156"/>
  <c r="BH156" s="1"/>
  <c r="AB156"/>
  <c r="BK156" s="1"/>
  <c r="AE156"/>
  <c r="BN156" s="1"/>
  <c r="AH156"/>
  <c r="BQ156" s="1"/>
  <c r="F157"/>
  <c r="AO157" s="1"/>
  <c r="I157"/>
  <c r="AR157" s="1"/>
  <c r="L157"/>
  <c r="AU157" s="1"/>
  <c r="O157"/>
  <c r="AX157" s="1"/>
  <c r="R157"/>
  <c r="BA157" s="1"/>
  <c r="U157"/>
  <c r="BD157" s="1"/>
  <c r="X157"/>
  <c r="BG157" s="1"/>
  <c r="AA157"/>
  <c r="BJ157" s="1"/>
  <c r="AD157"/>
  <c r="BM157" s="1"/>
  <c r="AG157"/>
  <c r="BP157" s="1"/>
  <c r="E158"/>
  <c r="AN158" s="1"/>
  <c r="H158"/>
  <c r="AQ158" s="1"/>
  <c r="K158"/>
  <c r="AT158" s="1"/>
  <c r="N158"/>
  <c r="AW158" s="1"/>
  <c r="Q158"/>
  <c r="AZ158" s="1"/>
  <c r="T158"/>
  <c r="BC158" s="1"/>
  <c r="W158"/>
  <c r="BF158" s="1"/>
  <c r="Z158"/>
  <c r="BI158" s="1"/>
  <c r="AC158"/>
  <c r="BL158" s="1"/>
  <c r="AF158"/>
  <c r="BO158" s="1"/>
  <c r="AI158"/>
  <c r="BR158" s="1"/>
  <c r="E154"/>
  <c r="AN154" s="1"/>
  <c r="H154"/>
  <c r="AQ154" s="1"/>
  <c r="K154"/>
  <c r="AT154" s="1"/>
  <c r="N154"/>
  <c r="AW154" s="1"/>
  <c r="Q154"/>
  <c r="AZ154" s="1"/>
  <c r="T154"/>
  <c r="BC154" s="1"/>
  <c r="W154"/>
  <c r="BF154" s="1"/>
  <c r="Z154"/>
  <c r="BI154" s="1"/>
  <c r="AC154"/>
  <c r="BL154" s="1"/>
  <c r="AF154"/>
  <c r="BO154" s="1"/>
  <c r="AI154"/>
  <c r="BR154" s="1"/>
  <c r="D155"/>
  <c r="AM155" s="1"/>
  <c r="G155"/>
  <c r="AP155" s="1"/>
  <c r="J155"/>
  <c r="AS155" s="1"/>
  <c r="M155"/>
  <c r="AV155" s="1"/>
  <c r="P155"/>
  <c r="AY155" s="1"/>
  <c r="S155"/>
  <c r="BB155" s="1"/>
  <c r="V155"/>
  <c r="BE155" s="1"/>
  <c r="Y155"/>
  <c r="BH155" s="1"/>
  <c r="AB155"/>
  <c r="BK155" s="1"/>
  <c r="AE155"/>
  <c r="BN155" s="1"/>
  <c r="AH155"/>
  <c r="BQ155" s="1"/>
  <c r="F156"/>
  <c r="AO156" s="1"/>
  <c r="I156"/>
  <c r="AR156" s="1"/>
  <c r="L156"/>
  <c r="AU156" s="1"/>
  <c r="O156"/>
  <c r="AX156" s="1"/>
  <c r="R156"/>
  <c r="BA156" s="1"/>
  <c r="U156"/>
  <c r="BD156" s="1"/>
  <c r="X156"/>
  <c r="BG156" s="1"/>
  <c r="AA156"/>
  <c r="BJ156" s="1"/>
  <c r="AD156"/>
  <c r="BM156" s="1"/>
  <c r="AG156"/>
  <c r="BP156" s="1"/>
  <c r="E157"/>
  <c r="AN157" s="1"/>
  <c r="H157"/>
  <c r="AQ157" s="1"/>
  <c r="K157"/>
  <c r="AT157" s="1"/>
  <c r="N157"/>
  <c r="AW157" s="1"/>
  <c r="T157"/>
  <c r="BC157" s="1"/>
  <c r="W157"/>
  <c r="BF157" s="1"/>
  <c r="Z157"/>
  <c r="BI157" s="1"/>
  <c r="AC157"/>
  <c r="BL157" s="1"/>
  <c r="AF157"/>
  <c r="BO157" s="1"/>
  <c r="AI157"/>
  <c r="BR157" s="1"/>
  <c r="D158"/>
  <c r="AM158" s="1"/>
  <c r="G158"/>
  <c r="AP158" s="1"/>
  <c r="J158"/>
  <c r="AS158" s="1"/>
  <c r="M158"/>
  <c r="AV158" s="1"/>
  <c r="P158"/>
  <c r="AY158" s="1"/>
  <c r="S158"/>
  <c r="BB158" s="1"/>
  <c r="V158"/>
  <c r="BE158" s="1"/>
  <c r="Y158"/>
  <c r="BH158" s="1"/>
  <c r="AB158"/>
  <c r="BK158" s="1"/>
  <c r="AE158"/>
  <c r="BN158" s="1"/>
  <c r="AH158"/>
  <c r="BQ158" s="1"/>
  <c r="AF137"/>
  <c r="BO137" s="1"/>
  <c r="AD138"/>
  <c r="BM138" s="1"/>
  <c r="AD169"/>
  <c r="BM169" s="1"/>
  <c r="AF199"/>
  <c r="BO199" s="1"/>
  <c r="AG138"/>
  <c r="BP138" s="1"/>
  <c r="AG169"/>
  <c r="BP169" s="1"/>
  <c r="AF138"/>
  <c r="BO138" s="1"/>
  <c r="AF169"/>
  <c r="BO169" s="1"/>
  <c r="F200"/>
  <c r="AO200" s="1"/>
  <c r="I200"/>
  <c r="AR200" s="1"/>
  <c r="L200"/>
  <c r="AU200" s="1"/>
  <c r="O200"/>
  <c r="AX200" s="1"/>
  <c r="R200"/>
  <c r="BA200" s="1"/>
  <c r="U200"/>
  <c r="BD200" s="1"/>
  <c r="X200"/>
  <c r="BG200" s="1"/>
  <c r="AA200"/>
  <c r="BJ200" s="1"/>
  <c r="E200"/>
  <c r="AN200" s="1"/>
  <c r="H200"/>
  <c r="AQ200" s="1"/>
  <c r="K200"/>
  <c r="AT200" s="1"/>
  <c r="N200"/>
  <c r="AW200" s="1"/>
  <c r="Q200"/>
  <c r="AZ200" s="1"/>
  <c r="T200"/>
  <c r="BC200" s="1"/>
  <c r="W200"/>
  <c r="BF200" s="1"/>
  <c r="Z200"/>
  <c r="BI200" s="1"/>
  <c r="AC200"/>
  <c r="BL200" s="1"/>
  <c r="AI200"/>
  <c r="BR200" s="1"/>
  <c r="D200"/>
  <c r="AM200" s="1"/>
  <c r="G200"/>
  <c r="AP200" s="1"/>
  <c r="J200"/>
  <c r="AS200" s="1"/>
  <c r="M200"/>
  <c r="AV200" s="1"/>
  <c r="P200"/>
  <c r="AY200" s="1"/>
  <c r="S200"/>
  <c r="BB200" s="1"/>
  <c r="V200"/>
  <c r="BE200" s="1"/>
  <c r="Y200"/>
  <c r="BH200" s="1"/>
  <c r="AB200"/>
  <c r="BK200" s="1"/>
  <c r="AE200"/>
  <c r="BN200" s="1"/>
  <c r="AH200"/>
  <c r="BQ200" s="1"/>
  <c r="F169"/>
  <c r="AO169" s="1"/>
  <c r="I169"/>
  <c r="AR169" s="1"/>
  <c r="L169"/>
  <c r="AU169" s="1"/>
  <c r="O169"/>
  <c r="AX169" s="1"/>
  <c r="R169"/>
  <c r="BA169" s="1"/>
  <c r="U169"/>
  <c r="BD169" s="1"/>
  <c r="X169"/>
  <c r="BG169" s="1"/>
  <c r="AA169"/>
  <c r="BJ169" s="1"/>
  <c r="E169"/>
  <c r="AN169" s="1"/>
  <c r="H169"/>
  <c r="AQ169" s="1"/>
  <c r="K169"/>
  <c r="AT169" s="1"/>
  <c r="N169"/>
  <c r="AW169" s="1"/>
  <c r="Q169"/>
  <c r="AZ169" s="1"/>
  <c r="T169"/>
  <c r="BC169" s="1"/>
  <c r="W169"/>
  <c r="BF169" s="1"/>
  <c r="Z169"/>
  <c r="BI169" s="1"/>
  <c r="AC169"/>
  <c r="BL169" s="1"/>
  <c r="AI169"/>
  <c r="BR169" s="1"/>
  <c r="D169"/>
  <c r="AM169" s="1"/>
  <c r="G169"/>
  <c r="AP169" s="1"/>
  <c r="J169"/>
  <c r="AS169" s="1"/>
  <c r="M169"/>
  <c r="AV169" s="1"/>
  <c r="P169"/>
  <c r="AY169" s="1"/>
  <c r="S169"/>
  <c r="BB169" s="1"/>
  <c r="V169"/>
  <c r="BE169" s="1"/>
  <c r="Y169"/>
  <c r="BH169" s="1"/>
  <c r="AB169"/>
  <c r="BK169" s="1"/>
  <c r="AE169"/>
  <c r="BN169" s="1"/>
  <c r="AH169"/>
  <c r="BQ169" s="1"/>
  <c r="BS138"/>
  <c r="AJ138" s="1"/>
  <c r="AJ94" s="1"/>
  <c r="F199"/>
  <c r="AO199" s="1"/>
  <c r="I199"/>
  <c r="AR199" s="1"/>
  <c r="L199"/>
  <c r="AU199" s="1"/>
  <c r="O199"/>
  <c r="AX199" s="1"/>
  <c r="R199"/>
  <c r="BA199" s="1"/>
  <c r="U199"/>
  <c r="BD199" s="1"/>
  <c r="X199"/>
  <c r="BG199" s="1"/>
  <c r="AA199"/>
  <c r="BJ199" s="1"/>
  <c r="AD199"/>
  <c r="BM199" s="1"/>
  <c r="E199"/>
  <c r="AN199" s="1"/>
  <c r="H199"/>
  <c r="AQ199" s="1"/>
  <c r="K199"/>
  <c r="AT199" s="1"/>
  <c r="N199"/>
  <c r="AW199" s="1"/>
  <c r="Q199"/>
  <c r="AZ199" s="1"/>
  <c r="T199"/>
  <c r="BC199" s="1"/>
  <c r="W199"/>
  <c r="BF199" s="1"/>
  <c r="Z199"/>
  <c r="BI199" s="1"/>
  <c r="AC199"/>
  <c r="BL199" s="1"/>
  <c r="AI199"/>
  <c r="BR199" s="1"/>
  <c r="D199"/>
  <c r="AM199" s="1"/>
  <c r="G199"/>
  <c r="AP199" s="1"/>
  <c r="J199"/>
  <c r="AS199" s="1"/>
  <c r="M199"/>
  <c r="AV199" s="1"/>
  <c r="P199"/>
  <c r="AY199" s="1"/>
  <c r="S199"/>
  <c r="BB199" s="1"/>
  <c r="V199"/>
  <c r="BE199" s="1"/>
  <c r="Y199"/>
  <c r="BH199" s="1"/>
  <c r="AB199"/>
  <c r="BK199" s="1"/>
  <c r="AE199"/>
  <c r="BN199" s="1"/>
  <c r="AH199"/>
  <c r="BQ199" s="1"/>
  <c r="F198"/>
  <c r="AO198" s="1"/>
  <c r="I198"/>
  <c r="AR198" s="1"/>
  <c r="L198"/>
  <c r="AU198" s="1"/>
  <c r="O198"/>
  <c r="AX198" s="1"/>
  <c r="R198"/>
  <c r="BA198" s="1"/>
  <c r="U198"/>
  <c r="BD198" s="1"/>
  <c r="X198"/>
  <c r="BG198" s="1"/>
  <c r="AA198"/>
  <c r="BJ198" s="1"/>
  <c r="AD198"/>
  <c r="BM198" s="1"/>
  <c r="AG198"/>
  <c r="BP198" s="1"/>
  <c r="E198"/>
  <c r="AN198" s="1"/>
  <c r="H198"/>
  <c r="AQ198" s="1"/>
  <c r="K198"/>
  <c r="AT198" s="1"/>
  <c r="N198"/>
  <c r="AW198" s="1"/>
  <c r="Q198"/>
  <c r="AZ198" s="1"/>
  <c r="T198"/>
  <c r="BC198" s="1"/>
  <c r="W198"/>
  <c r="BF198" s="1"/>
  <c r="Z198"/>
  <c r="BI198" s="1"/>
  <c r="AC198"/>
  <c r="BL198" s="1"/>
  <c r="AI198"/>
  <c r="BR198" s="1"/>
  <c r="D198"/>
  <c r="AM198" s="1"/>
  <c r="G198"/>
  <c r="AP198" s="1"/>
  <c r="J198"/>
  <c r="AS198" s="1"/>
  <c r="M198"/>
  <c r="AV198" s="1"/>
  <c r="P198"/>
  <c r="AY198" s="1"/>
  <c r="S198"/>
  <c r="BB198" s="1"/>
  <c r="V198"/>
  <c r="BE198" s="1"/>
  <c r="Y198"/>
  <c r="BH198" s="1"/>
  <c r="AB198"/>
  <c r="BK198" s="1"/>
  <c r="AE198"/>
  <c r="BN198" s="1"/>
  <c r="AH198"/>
  <c r="BQ198" s="1"/>
  <c r="F197"/>
  <c r="AO197" s="1"/>
  <c r="I197"/>
  <c r="AR197" s="1"/>
  <c r="L197"/>
  <c r="AU197" s="1"/>
  <c r="O197"/>
  <c r="AX197" s="1"/>
  <c r="R197"/>
  <c r="BA197" s="1"/>
  <c r="U197"/>
  <c r="BD197" s="1"/>
  <c r="X197"/>
  <c r="BG197" s="1"/>
  <c r="AA197"/>
  <c r="BJ197" s="1"/>
  <c r="AD197"/>
  <c r="BM197" s="1"/>
  <c r="E197"/>
  <c r="AN197" s="1"/>
  <c r="H197"/>
  <c r="AQ197" s="1"/>
  <c r="K197"/>
  <c r="AT197" s="1"/>
  <c r="N197"/>
  <c r="AW197" s="1"/>
  <c r="Q197"/>
  <c r="AZ197" s="1"/>
  <c r="T197"/>
  <c r="BC197" s="1"/>
  <c r="W197"/>
  <c r="BF197" s="1"/>
  <c r="Z197"/>
  <c r="BI197" s="1"/>
  <c r="AC197"/>
  <c r="BL197" s="1"/>
  <c r="AF197"/>
  <c r="BO197" s="1"/>
  <c r="AI197"/>
  <c r="BR197" s="1"/>
  <c r="D197"/>
  <c r="AM197" s="1"/>
  <c r="G197"/>
  <c r="AP197" s="1"/>
  <c r="J197"/>
  <c r="AS197" s="1"/>
  <c r="M197"/>
  <c r="AV197" s="1"/>
  <c r="P197"/>
  <c r="AY197" s="1"/>
  <c r="S197"/>
  <c r="BB197" s="1"/>
  <c r="V197"/>
  <c r="BE197" s="1"/>
  <c r="Y197"/>
  <c r="BH197" s="1"/>
  <c r="AB197"/>
  <c r="BK197" s="1"/>
  <c r="AE197"/>
  <c r="BN197" s="1"/>
  <c r="AH197"/>
  <c r="BQ197" s="1"/>
  <c r="F196"/>
  <c r="AO196" s="1"/>
  <c r="I196"/>
  <c r="AR196" s="1"/>
  <c r="L196"/>
  <c r="AU196" s="1"/>
  <c r="O196"/>
  <c r="AX196" s="1"/>
  <c r="R196"/>
  <c r="BA196" s="1"/>
  <c r="U196"/>
  <c r="BD196" s="1"/>
  <c r="X196"/>
  <c r="BG196" s="1"/>
  <c r="AA196"/>
  <c r="BJ196" s="1"/>
  <c r="AD196"/>
  <c r="BM196" s="1"/>
  <c r="AG196"/>
  <c r="BP196" s="1"/>
  <c r="E196"/>
  <c r="AN196" s="1"/>
  <c r="H196"/>
  <c r="AQ196" s="1"/>
  <c r="K196"/>
  <c r="AT196" s="1"/>
  <c r="N196"/>
  <c r="AW196" s="1"/>
  <c r="Q196"/>
  <c r="AZ196" s="1"/>
  <c r="T196"/>
  <c r="BC196" s="1"/>
  <c r="W196"/>
  <c r="BF196" s="1"/>
  <c r="Z196"/>
  <c r="BI196" s="1"/>
  <c r="AC196"/>
  <c r="BL196" s="1"/>
  <c r="AF196"/>
  <c r="BO196" s="1"/>
  <c r="AI196"/>
  <c r="BR196" s="1"/>
  <c r="D196"/>
  <c r="AM196" s="1"/>
  <c r="G196"/>
  <c r="AP196" s="1"/>
  <c r="J196"/>
  <c r="AS196" s="1"/>
  <c r="M196"/>
  <c r="AV196" s="1"/>
  <c r="P196"/>
  <c r="AY196" s="1"/>
  <c r="S196"/>
  <c r="BB196" s="1"/>
  <c r="V196"/>
  <c r="BE196" s="1"/>
  <c r="Y196"/>
  <c r="BH196" s="1"/>
  <c r="AB196"/>
  <c r="BK196" s="1"/>
  <c r="AE196"/>
  <c r="BN196" s="1"/>
  <c r="AH196"/>
  <c r="BQ196" s="1"/>
  <c r="F168"/>
  <c r="AO168" s="1"/>
  <c r="I168"/>
  <c r="AR168" s="1"/>
  <c r="L168"/>
  <c r="AU168" s="1"/>
  <c r="O168"/>
  <c r="AX168" s="1"/>
  <c r="R168"/>
  <c r="BA168" s="1"/>
  <c r="U168"/>
  <c r="BD168" s="1"/>
  <c r="X168"/>
  <c r="BG168" s="1"/>
  <c r="AA168"/>
  <c r="BJ168" s="1"/>
  <c r="AD168"/>
  <c r="BM168" s="1"/>
  <c r="E168"/>
  <c r="AN168" s="1"/>
  <c r="H168"/>
  <c r="AQ168" s="1"/>
  <c r="K168"/>
  <c r="AT168" s="1"/>
  <c r="N168"/>
  <c r="AW168" s="1"/>
  <c r="Q168"/>
  <c r="AZ168" s="1"/>
  <c r="T168"/>
  <c r="BC168" s="1"/>
  <c r="W168"/>
  <c r="BF168" s="1"/>
  <c r="Z168"/>
  <c r="BI168" s="1"/>
  <c r="AC168"/>
  <c r="BL168" s="1"/>
  <c r="AI168"/>
  <c r="BR168" s="1"/>
  <c r="D168"/>
  <c r="AM168" s="1"/>
  <c r="G168"/>
  <c r="AP168" s="1"/>
  <c r="J168"/>
  <c r="AS168" s="1"/>
  <c r="M168"/>
  <c r="AV168" s="1"/>
  <c r="P168"/>
  <c r="AY168" s="1"/>
  <c r="S168"/>
  <c r="BB168" s="1"/>
  <c r="V168"/>
  <c r="BE168" s="1"/>
  <c r="Y168"/>
  <c r="BH168" s="1"/>
  <c r="AB168"/>
  <c r="BK168" s="1"/>
  <c r="AE168"/>
  <c r="BN168" s="1"/>
  <c r="AH168"/>
  <c r="BQ168" s="1"/>
  <c r="F167"/>
  <c r="AO167" s="1"/>
  <c r="I167"/>
  <c r="AR167" s="1"/>
  <c r="L167"/>
  <c r="AU167" s="1"/>
  <c r="O167"/>
  <c r="AX167" s="1"/>
  <c r="R167"/>
  <c r="BA167" s="1"/>
  <c r="U167"/>
  <c r="BD167" s="1"/>
  <c r="X167"/>
  <c r="BG167" s="1"/>
  <c r="AA167"/>
  <c r="BJ167" s="1"/>
  <c r="AD167"/>
  <c r="BM167" s="1"/>
  <c r="AG167"/>
  <c r="BP167" s="1"/>
  <c r="E167"/>
  <c r="AN167" s="1"/>
  <c r="H167"/>
  <c r="AQ167" s="1"/>
  <c r="K167"/>
  <c r="AT167" s="1"/>
  <c r="N167"/>
  <c r="AW167" s="1"/>
  <c r="Q167"/>
  <c r="AZ167" s="1"/>
  <c r="T167"/>
  <c r="BC167" s="1"/>
  <c r="W167"/>
  <c r="BF167" s="1"/>
  <c r="Z167"/>
  <c r="BI167" s="1"/>
  <c r="AC167"/>
  <c r="BL167" s="1"/>
  <c r="AI167"/>
  <c r="BR167" s="1"/>
  <c r="D167"/>
  <c r="AM167" s="1"/>
  <c r="G167"/>
  <c r="AP167" s="1"/>
  <c r="J167"/>
  <c r="AS167" s="1"/>
  <c r="M167"/>
  <c r="AV167" s="1"/>
  <c r="P167"/>
  <c r="AY167" s="1"/>
  <c r="S167"/>
  <c r="BB167" s="1"/>
  <c r="V167"/>
  <c r="BE167" s="1"/>
  <c r="Y167"/>
  <c r="BH167" s="1"/>
  <c r="AB167"/>
  <c r="BK167" s="1"/>
  <c r="AE167"/>
  <c r="BN167" s="1"/>
  <c r="AH167"/>
  <c r="BQ167" s="1"/>
  <c r="F166"/>
  <c r="AO166" s="1"/>
  <c r="I166"/>
  <c r="AR166" s="1"/>
  <c r="L166"/>
  <c r="AU166" s="1"/>
  <c r="O166"/>
  <c r="AX166" s="1"/>
  <c r="R166"/>
  <c r="BA166" s="1"/>
  <c r="U166"/>
  <c r="BD166" s="1"/>
  <c r="X166"/>
  <c r="BG166" s="1"/>
  <c r="AA166"/>
  <c r="BJ166" s="1"/>
  <c r="AD166"/>
  <c r="BM166" s="1"/>
  <c r="E166"/>
  <c r="AN166" s="1"/>
  <c r="H166"/>
  <c r="AQ166" s="1"/>
  <c r="K166"/>
  <c r="AT166" s="1"/>
  <c r="N166"/>
  <c r="AW166" s="1"/>
  <c r="Q166"/>
  <c r="AZ166" s="1"/>
  <c r="T166"/>
  <c r="BC166" s="1"/>
  <c r="W166"/>
  <c r="BF166" s="1"/>
  <c r="Z166"/>
  <c r="BI166" s="1"/>
  <c r="AC166"/>
  <c r="BL166" s="1"/>
  <c r="AF166"/>
  <c r="BO166" s="1"/>
  <c r="AI166"/>
  <c r="BR166" s="1"/>
  <c r="D166"/>
  <c r="AM166" s="1"/>
  <c r="G166"/>
  <c r="AP166" s="1"/>
  <c r="J166"/>
  <c r="AS166" s="1"/>
  <c r="M166"/>
  <c r="AV166" s="1"/>
  <c r="P166"/>
  <c r="AY166" s="1"/>
  <c r="S166"/>
  <c r="BB166" s="1"/>
  <c r="V166"/>
  <c r="BE166" s="1"/>
  <c r="Y166"/>
  <c r="BH166" s="1"/>
  <c r="AB166"/>
  <c r="BK166" s="1"/>
  <c r="AE166"/>
  <c r="BN166" s="1"/>
  <c r="AH166"/>
  <c r="BQ166" s="1"/>
  <c r="F165"/>
  <c r="AO165" s="1"/>
  <c r="I165"/>
  <c r="AR165" s="1"/>
  <c r="L165"/>
  <c r="AU165" s="1"/>
  <c r="O165"/>
  <c r="AX165" s="1"/>
  <c r="R165"/>
  <c r="BA165" s="1"/>
  <c r="U165"/>
  <c r="BD165" s="1"/>
  <c r="X165"/>
  <c r="BG165" s="1"/>
  <c r="AA165"/>
  <c r="BJ165" s="1"/>
  <c r="AD165"/>
  <c r="BM165" s="1"/>
  <c r="AG165"/>
  <c r="BP165" s="1"/>
  <c r="E165"/>
  <c r="AN165" s="1"/>
  <c r="H165"/>
  <c r="AQ165" s="1"/>
  <c r="K165"/>
  <c r="AT165" s="1"/>
  <c r="N165"/>
  <c r="AW165" s="1"/>
  <c r="Q165"/>
  <c r="AZ165" s="1"/>
  <c r="T165"/>
  <c r="BC165" s="1"/>
  <c r="W165"/>
  <c r="BF165" s="1"/>
  <c r="Z165"/>
  <c r="BI165" s="1"/>
  <c r="AC165"/>
  <c r="BL165" s="1"/>
  <c r="AF165"/>
  <c r="BO165" s="1"/>
  <c r="AI165"/>
  <c r="BR165" s="1"/>
  <c r="D165"/>
  <c r="AM165" s="1"/>
  <c r="G165"/>
  <c r="AP165" s="1"/>
  <c r="J165"/>
  <c r="AS165" s="1"/>
  <c r="M165"/>
  <c r="AV165" s="1"/>
  <c r="P165"/>
  <c r="AY165" s="1"/>
  <c r="S165"/>
  <c r="BB165" s="1"/>
  <c r="V165"/>
  <c r="BE165" s="1"/>
  <c r="Y165"/>
  <c r="BH165" s="1"/>
  <c r="AB165"/>
  <c r="BK165" s="1"/>
  <c r="AE165"/>
  <c r="BN165" s="1"/>
  <c r="AH165"/>
  <c r="BQ165" s="1"/>
  <c r="BS137"/>
  <c r="AJ137" s="1"/>
  <c r="AJ93" s="1"/>
  <c r="BS136"/>
  <c r="AJ136" s="1"/>
  <c r="AJ92" s="1"/>
  <c r="BS135"/>
  <c r="AJ135" s="1"/>
  <c r="AJ91" s="1"/>
  <c r="BS134"/>
  <c r="AJ134" s="1"/>
  <c r="AJ90" s="1"/>
  <c r="E97"/>
  <c r="H97"/>
  <c r="K97"/>
  <c r="N97"/>
  <c r="Q97"/>
  <c r="T97"/>
  <c r="W97"/>
  <c r="Z97"/>
  <c r="AC97"/>
  <c r="AF97"/>
  <c r="AI97"/>
  <c r="D97"/>
  <c r="G97"/>
  <c r="J97"/>
  <c r="M97"/>
  <c r="P97"/>
  <c r="S97"/>
  <c r="V97"/>
  <c r="Y97"/>
  <c r="AB97"/>
  <c r="AE97"/>
  <c r="AH97"/>
  <c r="F97"/>
  <c r="I97"/>
  <c r="L97"/>
  <c r="O97"/>
  <c r="R97"/>
  <c r="U97"/>
  <c r="X97"/>
  <c r="AA97"/>
  <c r="AD97"/>
  <c r="AG97"/>
  <c r="N159"/>
  <c r="T159"/>
  <c r="K160"/>
  <c r="T160"/>
  <c r="AC160"/>
  <c r="T161"/>
  <c r="W161"/>
  <c r="E24"/>
  <c r="E88" s="1"/>
  <c r="H24"/>
  <c r="H88" s="1"/>
  <c r="K24"/>
  <c r="K88" s="1"/>
  <c r="K163" s="1"/>
  <c r="N24"/>
  <c r="N88" s="1"/>
  <c r="Q24"/>
  <c r="Q88" s="1"/>
  <c r="T24"/>
  <c r="T88" s="1"/>
  <c r="T163" s="1"/>
  <c r="W24"/>
  <c r="W88" s="1"/>
  <c r="Z24"/>
  <c r="Z88" s="1"/>
  <c r="AC24"/>
  <c r="AC88" s="1"/>
  <c r="AC163" s="1"/>
  <c r="AF24"/>
  <c r="AF88" s="1"/>
  <c r="AF163" s="1"/>
  <c r="AI24"/>
  <c r="AI88" s="1"/>
  <c r="J159"/>
  <c r="S159"/>
  <c r="V161"/>
  <c r="G24"/>
  <c r="G88" s="1"/>
  <c r="G163" s="1"/>
  <c r="J24"/>
  <c r="J88" s="1"/>
  <c r="M24"/>
  <c r="M88" s="1"/>
  <c r="P24"/>
  <c r="P88" s="1"/>
  <c r="P163" s="1"/>
  <c r="S24"/>
  <c r="S88" s="1"/>
  <c r="S163" s="1"/>
  <c r="V24"/>
  <c r="V88" s="1"/>
  <c r="V163" s="1"/>
  <c r="Y24"/>
  <c r="Y88" s="1"/>
  <c r="Y163" s="1"/>
  <c r="AB24"/>
  <c r="AB88" s="1"/>
  <c r="AE24"/>
  <c r="AE88" s="1"/>
  <c r="AE163" s="1"/>
  <c r="AH24"/>
  <c r="AH88" s="1"/>
  <c r="AH163" s="1"/>
  <c r="O159"/>
  <c r="R159"/>
  <c r="U159"/>
  <c r="X159"/>
  <c r="F160"/>
  <c r="I160"/>
  <c r="O160"/>
  <c r="R160"/>
  <c r="U160"/>
  <c r="X160"/>
  <c r="AA160"/>
  <c r="AG160"/>
  <c r="L161"/>
  <c r="U161"/>
  <c r="AD161"/>
  <c r="R162"/>
  <c r="F24"/>
  <c r="F88" s="1"/>
  <c r="F163" s="1"/>
  <c r="I24"/>
  <c r="I88" s="1"/>
  <c r="I163" s="1"/>
  <c r="L24"/>
  <c r="L88" s="1"/>
  <c r="O24"/>
  <c r="O88" s="1"/>
  <c r="O163" s="1"/>
  <c r="R24"/>
  <c r="R88" s="1"/>
  <c r="R163" s="1"/>
  <c r="U24"/>
  <c r="U88" s="1"/>
  <c r="X24"/>
  <c r="X88" s="1"/>
  <c r="X163" s="1"/>
  <c r="AA24"/>
  <c r="AA88" s="1"/>
  <c r="AA163" s="1"/>
  <c r="AD24"/>
  <c r="AD88" s="1"/>
  <c r="AG24"/>
  <c r="AG88" s="1"/>
  <c r="AG163" s="1"/>
  <c r="D159"/>
  <c r="AM159" s="1"/>
  <c r="G159"/>
  <c r="P159"/>
  <c r="Y159"/>
  <c r="AB159"/>
  <c r="AH159"/>
  <c r="L160"/>
  <c r="AD160"/>
  <c r="E161"/>
  <c r="AN161" s="1"/>
  <c r="H161"/>
  <c r="K161"/>
  <c r="N161"/>
  <c r="Q161"/>
  <c r="Z161"/>
  <c r="AC161"/>
  <c r="AF161"/>
  <c r="AI161"/>
  <c r="D162"/>
  <c r="AM162" s="1"/>
  <c r="G162"/>
  <c r="J162"/>
  <c r="M162"/>
  <c r="P162"/>
  <c r="S162"/>
  <c r="V162"/>
  <c r="Y162"/>
  <c r="AB162"/>
  <c r="AE162"/>
  <c r="AH162"/>
  <c r="F159"/>
  <c r="I159"/>
  <c r="AA159"/>
  <c r="AD159"/>
  <c r="AG159"/>
  <c r="E160"/>
  <c r="AN160" s="1"/>
  <c r="H160"/>
  <c r="N160"/>
  <c r="Q160"/>
  <c r="W160"/>
  <c r="Z160"/>
  <c r="AF160"/>
  <c r="AI160"/>
  <c r="D161"/>
  <c r="AM161" s="1"/>
  <c r="G161"/>
  <c r="J161"/>
  <c r="M161"/>
  <c r="P161"/>
  <c r="S161"/>
  <c r="Y161"/>
  <c r="AB161"/>
  <c r="AE161"/>
  <c r="AH161"/>
  <c r="F162"/>
  <c r="I162"/>
  <c r="L162"/>
  <c r="U162"/>
  <c r="X162"/>
  <c r="AA162"/>
  <c r="AD162"/>
  <c r="AG162"/>
  <c r="E163"/>
  <c r="AN163" s="1"/>
  <c r="H163"/>
  <c r="N163"/>
  <c r="Q163"/>
  <c r="W163"/>
  <c r="Z163"/>
  <c r="AI163"/>
  <c r="E159"/>
  <c r="AN159" s="1"/>
  <c r="H159"/>
  <c r="K159"/>
  <c r="Q159"/>
  <c r="W159"/>
  <c r="Z159"/>
  <c r="AC159"/>
  <c r="AF159"/>
  <c r="AI159"/>
  <c r="D160"/>
  <c r="AM160" s="1"/>
  <c r="G160"/>
  <c r="J160"/>
  <c r="M160"/>
  <c r="P160"/>
  <c r="S160"/>
  <c r="V160"/>
  <c r="Y160"/>
  <c r="AB160"/>
  <c r="AE160"/>
  <c r="AH160"/>
  <c r="F161"/>
  <c r="I161"/>
  <c r="O161"/>
  <c r="R161"/>
  <c r="X161"/>
  <c r="AA161"/>
  <c r="AG161"/>
  <c r="E162"/>
  <c r="AN162" s="1"/>
  <c r="H162"/>
  <c r="K162"/>
  <c r="N162"/>
  <c r="Q162"/>
  <c r="T162"/>
  <c r="W162"/>
  <c r="Z162"/>
  <c r="AC162"/>
  <c r="AF162"/>
  <c r="AI162"/>
  <c r="D163"/>
  <c r="AM163" s="1"/>
  <c r="J163"/>
  <c r="M163"/>
  <c r="AB163"/>
  <c r="AD8" i="4"/>
  <c r="B8" s="1"/>
  <c r="AI195" i="3"/>
  <c r="AI133"/>
  <c r="AI164"/>
  <c r="D146"/>
  <c r="AM146" s="1"/>
  <c r="D177"/>
  <c r="AM177" s="1"/>
  <c r="D115"/>
  <c r="AM115" s="1"/>
  <c r="D149"/>
  <c r="AM149" s="1"/>
  <c r="D180"/>
  <c r="AM180" s="1"/>
  <c r="D118"/>
  <c r="AM118" s="1"/>
  <c r="D183"/>
  <c r="AM183" s="1"/>
  <c r="D152"/>
  <c r="AM152" s="1"/>
  <c r="D121"/>
  <c r="AM121" s="1"/>
  <c r="D195"/>
  <c r="AM195" s="1"/>
  <c r="D133"/>
  <c r="AM133" s="1"/>
  <c r="D164"/>
  <c r="AM164" s="1"/>
  <c r="F112"/>
  <c r="F5"/>
  <c r="F69" s="1"/>
  <c r="I5"/>
  <c r="I69" s="1"/>
  <c r="L5"/>
  <c r="L69" s="1"/>
  <c r="O5"/>
  <c r="O69" s="1"/>
  <c r="R5"/>
  <c r="R69" s="1"/>
  <c r="U5"/>
  <c r="U69" s="1"/>
  <c r="X5"/>
  <c r="X69" s="1"/>
  <c r="AA5"/>
  <c r="AA69" s="1"/>
  <c r="AD5"/>
  <c r="AD69" s="1"/>
  <c r="AG5"/>
  <c r="AG69" s="1"/>
  <c r="G6"/>
  <c r="G70" s="1"/>
  <c r="J6"/>
  <c r="J70" s="1"/>
  <c r="M6"/>
  <c r="M70" s="1"/>
  <c r="P6"/>
  <c r="P70" s="1"/>
  <c r="S6"/>
  <c r="S70" s="1"/>
  <c r="V6"/>
  <c r="V70" s="1"/>
  <c r="Y6"/>
  <c r="Y70" s="1"/>
  <c r="AB6"/>
  <c r="AB70" s="1"/>
  <c r="AE6"/>
  <c r="AE70" s="1"/>
  <c r="AH6"/>
  <c r="AH70" s="1"/>
  <c r="E7"/>
  <c r="E71" s="1"/>
  <c r="H7"/>
  <c r="H71" s="1"/>
  <c r="K7"/>
  <c r="K71" s="1"/>
  <c r="N7"/>
  <c r="N71" s="1"/>
  <c r="Q7"/>
  <c r="Q71" s="1"/>
  <c r="T7"/>
  <c r="T71" s="1"/>
  <c r="W7"/>
  <c r="W71" s="1"/>
  <c r="Z7"/>
  <c r="Z71" s="1"/>
  <c r="AC7"/>
  <c r="AC71" s="1"/>
  <c r="AF7"/>
  <c r="AF71" s="1"/>
  <c r="AI7"/>
  <c r="AI71" s="1"/>
  <c r="F8"/>
  <c r="F72" s="1"/>
  <c r="I8"/>
  <c r="I72" s="1"/>
  <c r="L8"/>
  <c r="L72" s="1"/>
  <c r="O8"/>
  <c r="O72" s="1"/>
  <c r="R8"/>
  <c r="R72" s="1"/>
  <c r="U8"/>
  <c r="U72" s="1"/>
  <c r="X8"/>
  <c r="X72" s="1"/>
  <c r="AA8"/>
  <c r="AA72" s="1"/>
  <c r="AD8"/>
  <c r="AD72" s="1"/>
  <c r="AG8"/>
  <c r="AG72" s="1"/>
  <c r="G9"/>
  <c r="G73" s="1"/>
  <c r="J9"/>
  <c r="J73" s="1"/>
  <c r="M9"/>
  <c r="M73" s="1"/>
  <c r="P9"/>
  <c r="P73" s="1"/>
  <c r="S9"/>
  <c r="S73" s="1"/>
  <c r="V9"/>
  <c r="V73" s="1"/>
  <c r="Y9"/>
  <c r="Y73" s="1"/>
  <c r="AB9"/>
  <c r="AB73" s="1"/>
  <c r="AE9"/>
  <c r="AE73" s="1"/>
  <c r="AH9"/>
  <c r="AH73" s="1"/>
  <c r="E10"/>
  <c r="E74" s="1"/>
  <c r="H10"/>
  <c r="H74" s="1"/>
  <c r="K10"/>
  <c r="K74" s="1"/>
  <c r="N10"/>
  <c r="N74" s="1"/>
  <c r="Q10"/>
  <c r="Q74" s="1"/>
  <c r="T10"/>
  <c r="T74" s="1"/>
  <c r="W10"/>
  <c r="W74" s="1"/>
  <c r="Z10"/>
  <c r="Z74" s="1"/>
  <c r="AC10"/>
  <c r="AC74" s="1"/>
  <c r="AF10"/>
  <c r="AF74" s="1"/>
  <c r="AI10"/>
  <c r="AI74" s="1"/>
  <c r="F11"/>
  <c r="F75" s="1"/>
  <c r="I11"/>
  <c r="I75" s="1"/>
  <c r="L11"/>
  <c r="L75" s="1"/>
  <c r="O11"/>
  <c r="O75" s="1"/>
  <c r="R11"/>
  <c r="R75" s="1"/>
  <c r="U11"/>
  <c r="U75" s="1"/>
  <c r="X11"/>
  <c r="X75" s="1"/>
  <c r="AA11"/>
  <c r="AA75" s="1"/>
  <c r="AD11"/>
  <c r="AD75" s="1"/>
  <c r="AG11"/>
  <c r="AG75" s="1"/>
  <c r="G12"/>
  <c r="G76" s="1"/>
  <c r="J12"/>
  <c r="J76" s="1"/>
  <c r="M12"/>
  <c r="M76" s="1"/>
  <c r="P12"/>
  <c r="P76" s="1"/>
  <c r="S12"/>
  <c r="S76" s="1"/>
  <c r="V12"/>
  <c r="V76" s="1"/>
  <c r="Y12"/>
  <c r="Y76" s="1"/>
  <c r="AB12"/>
  <c r="AB76" s="1"/>
  <c r="AE12"/>
  <c r="AE76" s="1"/>
  <c r="AH12"/>
  <c r="AH76" s="1"/>
  <c r="E13"/>
  <c r="E77" s="1"/>
  <c r="H13"/>
  <c r="H77" s="1"/>
  <c r="K13"/>
  <c r="K77" s="1"/>
  <c r="N13"/>
  <c r="N77" s="1"/>
  <c r="Q13"/>
  <c r="Q77" s="1"/>
  <c r="T13"/>
  <c r="T77" s="1"/>
  <c r="W13"/>
  <c r="W77" s="1"/>
  <c r="Z13"/>
  <c r="Z77" s="1"/>
  <c r="AC13"/>
  <c r="AC77" s="1"/>
  <c r="AF13"/>
  <c r="AF77" s="1"/>
  <c r="AI13"/>
  <c r="AI77" s="1"/>
  <c r="F14"/>
  <c r="F78" s="1"/>
  <c r="I14"/>
  <c r="I78" s="1"/>
  <c r="L14"/>
  <c r="L78" s="1"/>
  <c r="O14"/>
  <c r="O78" s="1"/>
  <c r="R14"/>
  <c r="R78" s="1"/>
  <c r="U14"/>
  <c r="U78" s="1"/>
  <c r="X14"/>
  <c r="X78" s="1"/>
  <c r="AA14"/>
  <c r="AA78" s="1"/>
  <c r="AD14"/>
  <c r="AD78" s="1"/>
  <c r="AG14"/>
  <c r="AG78" s="1"/>
  <c r="G25"/>
  <c r="G89" s="1"/>
  <c r="J25"/>
  <c r="J89" s="1"/>
  <c r="M25"/>
  <c r="M89" s="1"/>
  <c r="P25"/>
  <c r="P89" s="1"/>
  <c r="S25"/>
  <c r="S89" s="1"/>
  <c r="V25"/>
  <c r="V89" s="1"/>
  <c r="Y25"/>
  <c r="Y89" s="1"/>
  <c r="AB25"/>
  <c r="AB89" s="1"/>
  <c r="AE25"/>
  <c r="AE89" s="1"/>
  <c r="AH25"/>
  <c r="AH89" s="1"/>
  <c r="E31"/>
  <c r="H31"/>
  <c r="K31"/>
  <c r="N31"/>
  <c r="Q31"/>
  <c r="T31"/>
  <c r="W31"/>
  <c r="Z31"/>
  <c r="AC31"/>
  <c r="AF31"/>
  <c r="AI31"/>
  <c r="F32"/>
  <c r="I32"/>
  <c r="L32"/>
  <c r="O32"/>
  <c r="R32"/>
  <c r="U32"/>
  <c r="X32"/>
  <c r="AA32"/>
  <c r="AD32"/>
  <c r="AG32"/>
  <c r="D175"/>
  <c r="AM175" s="1"/>
  <c r="D144"/>
  <c r="AM144" s="1"/>
  <c r="D178"/>
  <c r="AM178" s="1"/>
  <c r="D147"/>
  <c r="AM147" s="1"/>
  <c r="D181"/>
  <c r="AM181" s="1"/>
  <c r="D150"/>
  <c r="AM150" s="1"/>
  <c r="D184"/>
  <c r="AM184" s="1"/>
  <c r="D153"/>
  <c r="AM153" s="1"/>
  <c r="D202"/>
  <c r="AM202" s="1"/>
  <c r="D140"/>
  <c r="AM140" s="1"/>
  <c r="D171"/>
  <c r="AM171" s="1"/>
  <c r="E5"/>
  <c r="E69" s="1"/>
  <c r="H5"/>
  <c r="H69" s="1"/>
  <c r="K5"/>
  <c r="K69" s="1"/>
  <c r="N5"/>
  <c r="N69" s="1"/>
  <c r="Q5"/>
  <c r="Q69" s="1"/>
  <c r="T5"/>
  <c r="T69" s="1"/>
  <c r="W5"/>
  <c r="W69" s="1"/>
  <c r="Z5"/>
  <c r="Z69" s="1"/>
  <c r="AC5"/>
  <c r="AC69" s="1"/>
  <c r="AF5"/>
  <c r="AF69" s="1"/>
  <c r="AI5"/>
  <c r="AI69" s="1"/>
  <c r="F6"/>
  <c r="F70" s="1"/>
  <c r="I6"/>
  <c r="I70" s="1"/>
  <c r="L6"/>
  <c r="L70" s="1"/>
  <c r="O6"/>
  <c r="O70" s="1"/>
  <c r="R6"/>
  <c r="R70" s="1"/>
  <c r="U6"/>
  <c r="U70" s="1"/>
  <c r="X6"/>
  <c r="X70" s="1"/>
  <c r="AA6"/>
  <c r="AA70" s="1"/>
  <c r="AD6"/>
  <c r="AD70" s="1"/>
  <c r="AG6"/>
  <c r="AG70" s="1"/>
  <c r="G7"/>
  <c r="G71" s="1"/>
  <c r="J7"/>
  <c r="J71" s="1"/>
  <c r="M7"/>
  <c r="M71" s="1"/>
  <c r="P7"/>
  <c r="P71" s="1"/>
  <c r="S7"/>
  <c r="S71" s="1"/>
  <c r="V7"/>
  <c r="V71" s="1"/>
  <c r="Y7"/>
  <c r="Y71" s="1"/>
  <c r="AB7"/>
  <c r="AB71" s="1"/>
  <c r="AE7"/>
  <c r="AE71" s="1"/>
  <c r="AH7"/>
  <c r="AH71" s="1"/>
  <c r="E8"/>
  <c r="E72" s="1"/>
  <c r="H8"/>
  <c r="H72" s="1"/>
  <c r="K8"/>
  <c r="K72" s="1"/>
  <c r="N8"/>
  <c r="N72" s="1"/>
  <c r="Q8"/>
  <c r="Q72" s="1"/>
  <c r="T8"/>
  <c r="T72" s="1"/>
  <c r="W8"/>
  <c r="W72" s="1"/>
  <c r="Z8"/>
  <c r="Z72" s="1"/>
  <c r="AC8"/>
  <c r="AC72" s="1"/>
  <c r="AF8"/>
  <c r="AF72" s="1"/>
  <c r="AI8"/>
  <c r="AI72" s="1"/>
  <c r="F9"/>
  <c r="F73" s="1"/>
  <c r="I9"/>
  <c r="I73" s="1"/>
  <c r="L9"/>
  <c r="L73" s="1"/>
  <c r="O9"/>
  <c r="O73" s="1"/>
  <c r="R9"/>
  <c r="R73" s="1"/>
  <c r="U9"/>
  <c r="U73" s="1"/>
  <c r="X9"/>
  <c r="X73" s="1"/>
  <c r="AA9"/>
  <c r="AA73" s="1"/>
  <c r="AD9"/>
  <c r="AD73" s="1"/>
  <c r="AG9"/>
  <c r="AG73" s="1"/>
  <c r="G10"/>
  <c r="G74" s="1"/>
  <c r="J10"/>
  <c r="J74" s="1"/>
  <c r="M10"/>
  <c r="M74" s="1"/>
  <c r="P10"/>
  <c r="P74" s="1"/>
  <c r="S10"/>
  <c r="S74" s="1"/>
  <c r="V10"/>
  <c r="V74" s="1"/>
  <c r="Y10"/>
  <c r="Y74" s="1"/>
  <c r="AB10"/>
  <c r="AB74" s="1"/>
  <c r="AE10"/>
  <c r="AE74" s="1"/>
  <c r="AH10"/>
  <c r="AH74" s="1"/>
  <c r="E11"/>
  <c r="E75" s="1"/>
  <c r="H11"/>
  <c r="H75" s="1"/>
  <c r="K11"/>
  <c r="K75" s="1"/>
  <c r="N11"/>
  <c r="N75" s="1"/>
  <c r="Q11"/>
  <c r="Q75" s="1"/>
  <c r="T11"/>
  <c r="T75" s="1"/>
  <c r="W11"/>
  <c r="W75" s="1"/>
  <c r="Z11"/>
  <c r="Z75" s="1"/>
  <c r="AC11"/>
  <c r="AC75" s="1"/>
  <c r="AF11"/>
  <c r="AF75" s="1"/>
  <c r="AI11"/>
  <c r="AI75" s="1"/>
  <c r="F12"/>
  <c r="F76" s="1"/>
  <c r="I12"/>
  <c r="I76" s="1"/>
  <c r="L12"/>
  <c r="L76" s="1"/>
  <c r="O12"/>
  <c r="O76" s="1"/>
  <c r="R12"/>
  <c r="R76" s="1"/>
  <c r="U12"/>
  <c r="U76" s="1"/>
  <c r="X12"/>
  <c r="X76" s="1"/>
  <c r="AA12"/>
  <c r="AA76" s="1"/>
  <c r="AD12"/>
  <c r="AD76" s="1"/>
  <c r="AG12"/>
  <c r="AG76" s="1"/>
  <c r="G13"/>
  <c r="G77" s="1"/>
  <c r="J13"/>
  <c r="J77" s="1"/>
  <c r="M13"/>
  <c r="M77" s="1"/>
  <c r="P13"/>
  <c r="P77" s="1"/>
  <c r="S13"/>
  <c r="S77" s="1"/>
  <c r="V13"/>
  <c r="V77" s="1"/>
  <c r="Y13"/>
  <c r="Y77" s="1"/>
  <c r="AB13"/>
  <c r="AB77" s="1"/>
  <c r="AE13"/>
  <c r="AE77" s="1"/>
  <c r="AH13"/>
  <c r="AH77" s="1"/>
  <c r="E14"/>
  <c r="E78" s="1"/>
  <c r="H14"/>
  <c r="H78" s="1"/>
  <c r="K14"/>
  <c r="K78" s="1"/>
  <c r="N14"/>
  <c r="N78" s="1"/>
  <c r="Q14"/>
  <c r="Q78" s="1"/>
  <c r="T14"/>
  <c r="T78" s="1"/>
  <c r="W14"/>
  <c r="W78" s="1"/>
  <c r="Z14"/>
  <c r="Z78" s="1"/>
  <c r="AC14"/>
  <c r="AC78" s="1"/>
  <c r="AF14"/>
  <c r="AF78" s="1"/>
  <c r="AI14"/>
  <c r="AI78" s="1"/>
  <c r="F25"/>
  <c r="F89" s="1"/>
  <c r="I25"/>
  <c r="I89" s="1"/>
  <c r="L25"/>
  <c r="L89" s="1"/>
  <c r="O25"/>
  <c r="O89" s="1"/>
  <c r="R25"/>
  <c r="R89" s="1"/>
  <c r="U25"/>
  <c r="U89" s="1"/>
  <c r="X25"/>
  <c r="X89" s="1"/>
  <c r="AA25"/>
  <c r="AA89" s="1"/>
  <c r="AD25"/>
  <c r="AD89" s="1"/>
  <c r="AG25"/>
  <c r="AG89" s="1"/>
  <c r="G31"/>
  <c r="J31"/>
  <c r="M31"/>
  <c r="P31"/>
  <c r="S31"/>
  <c r="V31"/>
  <c r="Y31"/>
  <c r="AB31"/>
  <c r="AE31"/>
  <c r="AH31"/>
  <c r="E32"/>
  <c r="H32"/>
  <c r="K32"/>
  <c r="N32"/>
  <c r="Q32"/>
  <c r="T32"/>
  <c r="W32"/>
  <c r="Z32"/>
  <c r="AC32"/>
  <c r="AF32"/>
  <c r="AI32"/>
  <c r="D116"/>
  <c r="AM116" s="1"/>
  <c r="D122"/>
  <c r="AM122" s="1"/>
  <c r="D176"/>
  <c r="AM176" s="1"/>
  <c r="D145"/>
  <c r="AM145" s="1"/>
  <c r="D179"/>
  <c r="AM179" s="1"/>
  <c r="D148"/>
  <c r="AM148" s="1"/>
  <c r="D151"/>
  <c r="AM151" s="1"/>
  <c r="D182"/>
  <c r="AM182" s="1"/>
  <c r="D201"/>
  <c r="AM201" s="1"/>
  <c r="D170"/>
  <c r="AM170" s="1"/>
  <c r="D139"/>
  <c r="AM139" s="1"/>
  <c r="G5"/>
  <c r="G69" s="1"/>
  <c r="J5"/>
  <c r="J69" s="1"/>
  <c r="M5"/>
  <c r="M69" s="1"/>
  <c r="P5"/>
  <c r="P69" s="1"/>
  <c r="S5"/>
  <c r="S69" s="1"/>
  <c r="V5"/>
  <c r="V69" s="1"/>
  <c r="Y5"/>
  <c r="Y69" s="1"/>
  <c r="AB5"/>
  <c r="AB69" s="1"/>
  <c r="AE5"/>
  <c r="AE69" s="1"/>
  <c r="AH5"/>
  <c r="AH69" s="1"/>
  <c r="E6"/>
  <c r="E70" s="1"/>
  <c r="H6"/>
  <c r="H70" s="1"/>
  <c r="K6"/>
  <c r="K70" s="1"/>
  <c r="N6"/>
  <c r="N70" s="1"/>
  <c r="Q6"/>
  <c r="Q70" s="1"/>
  <c r="T6"/>
  <c r="T70" s="1"/>
  <c r="W6"/>
  <c r="W70" s="1"/>
  <c r="Z6"/>
  <c r="Z70" s="1"/>
  <c r="AC6"/>
  <c r="AC70" s="1"/>
  <c r="AF6"/>
  <c r="AF70" s="1"/>
  <c r="AI6"/>
  <c r="AI70" s="1"/>
  <c r="F7"/>
  <c r="F71" s="1"/>
  <c r="I7"/>
  <c r="I71" s="1"/>
  <c r="L7"/>
  <c r="L71" s="1"/>
  <c r="O7"/>
  <c r="O71" s="1"/>
  <c r="R7"/>
  <c r="R71" s="1"/>
  <c r="U7"/>
  <c r="U71" s="1"/>
  <c r="X7"/>
  <c r="X71" s="1"/>
  <c r="AA7"/>
  <c r="AA71" s="1"/>
  <c r="AD7"/>
  <c r="AD71" s="1"/>
  <c r="AG7"/>
  <c r="AG71" s="1"/>
  <c r="G8"/>
  <c r="G72" s="1"/>
  <c r="J8"/>
  <c r="J72" s="1"/>
  <c r="M8"/>
  <c r="M72" s="1"/>
  <c r="P8"/>
  <c r="P72" s="1"/>
  <c r="S8"/>
  <c r="S72" s="1"/>
  <c r="V8"/>
  <c r="V72" s="1"/>
  <c r="Y8"/>
  <c r="Y72" s="1"/>
  <c r="AB8"/>
  <c r="AB72" s="1"/>
  <c r="AE8"/>
  <c r="AE72" s="1"/>
  <c r="AH8"/>
  <c r="AH72" s="1"/>
  <c r="E9"/>
  <c r="E73" s="1"/>
  <c r="H9"/>
  <c r="H73" s="1"/>
  <c r="K9"/>
  <c r="K73" s="1"/>
  <c r="N9"/>
  <c r="N73" s="1"/>
  <c r="Q9"/>
  <c r="Q73" s="1"/>
  <c r="T9"/>
  <c r="T73" s="1"/>
  <c r="W9"/>
  <c r="W73" s="1"/>
  <c r="Z9"/>
  <c r="Z73" s="1"/>
  <c r="AC9"/>
  <c r="AC73" s="1"/>
  <c r="AF9"/>
  <c r="AF73" s="1"/>
  <c r="AI9"/>
  <c r="AI73" s="1"/>
  <c r="F10"/>
  <c r="F74" s="1"/>
  <c r="I10"/>
  <c r="I74" s="1"/>
  <c r="L10"/>
  <c r="L74" s="1"/>
  <c r="O10"/>
  <c r="O74" s="1"/>
  <c r="R10"/>
  <c r="R74" s="1"/>
  <c r="U10"/>
  <c r="U74" s="1"/>
  <c r="X10"/>
  <c r="X74" s="1"/>
  <c r="AA10"/>
  <c r="AA74" s="1"/>
  <c r="AD10"/>
  <c r="AD74" s="1"/>
  <c r="AG10"/>
  <c r="AG74" s="1"/>
  <c r="G11"/>
  <c r="G75" s="1"/>
  <c r="J11"/>
  <c r="J75" s="1"/>
  <c r="M11"/>
  <c r="M75" s="1"/>
  <c r="P11"/>
  <c r="P75" s="1"/>
  <c r="S11"/>
  <c r="S75" s="1"/>
  <c r="V11"/>
  <c r="V75" s="1"/>
  <c r="Y11"/>
  <c r="Y75" s="1"/>
  <c r="AB11"/>
  <c r="AB75" s="1"/>
  <c r="AE11"/>
  <c r="AE75" s="1"/>
  <c r="AH11"/>
  <c r="AH75" s="1"/>
  <c r="E12"/>
  <c r="E76" s="1"/>
  <c r="H12"/>
  <c r="H76" s="1"/>
  <c r="K12"/>
  <c r="K76" s="1"/>
  <c r="N12"/>
  <c r="N76" s="1"/>
  <c r="Q12"/>
  <c r="Q76" s="1"/>
  <c r="T12"/>
  <c r="T76" s="1"/>
  <c r="W12"/>
  <c r="W76" s="1"/>
  <c r="Z12"/>
  <c r="Z76" s="1"/>
  <c r="AC12"/>
  <c r="AC76" s="1"/>
  <c r="AF12"/>
  <c r="AF76" s="1"/>
  <c r="AI12"/>
  <c r="AI76" s="1"/>
  <c r="F13"/>
  <c r="F77" s="1"/>
  <c r="I13"/>
  <c r="I77" s="1"/>
  <c r="L13"/>
  <c r="L77" s="1"/>
  <c r="O13"/>
  <c r="O77" s="1"/>
  <c r="R13"/>
  <c r="R77" s="1"/>
  <c r="U13"/>
  <c r="U77" s="1"/>
  <c r="X13"/>
  <c r="X77" s="1"/>
  <c r="AA13"/>
  <c r="AA77" s="1"/>
  <c r="AD13"/>
  <c r="AD77" s="1"/>
  <c r="AG13"/>
  <c r="AG77" s="1"/>
  <c r="G14"/>
  <c r="G78" s="1"/>
  <c r="J14"/>
  <c r="J78" s="1"/>
  <c r="M14"/>
  <c r="M78" s="1"/>
  <c r="P14"/>
  <c r="P78" s="1"/>
  <c r="S14"/>
  <c r="S78" s="1"/>
  <c r="V14"/>
  <c r="V78" s="1"/>
  <c r="Y14"/>
  <c r="Y78" s="1"/>
  <c r="AB14"/>
  <c r="AB78" s="1"/>
  <c r="AE14"/>
  <c r="AE78" s="1"/>
  <c r="AH14"/>
  <c r="AH78" s="1"/>
  <c r="E25"/>
  <c r="E89" s="1"/>
  <c r="H25"/>
  <c r="H89" s="1"/>
  <c r="K25"/>
  <c r="K89" s="1"/>
  <c r="N25"/>
  <c r="N89" s="1"/>
  <c r="Q25"/>
  <c r="Q89" s="1"/>
  <c r="T25"/>
  <c r="T89" s="1"/>
  <c r="W25"/>
  <c r="W89" s="1"/>
  <c r="Z25"/>
  <c r="Z89" s="1"/>
  <c r="AC25"/>
  <c r="AC89" s="1"/>
  <c r="AF25"/>
  <c r="AF89" s="1"/>
  <c r="F31"/>
  <c r="I31"/>
  <c r="L31"/>
  <c r="O31"/>
  <c r="R31"/>
  <c r="U31"/>
  <c r="X31"/>
  <c r="AA31"/>
  <c r="AD31"/>
  <c r="AG31"/>
  <c r="G32"/>
  <c r="J32"/>
  <c r="M32"/>
  <c r="P32"/>
  <c r="S32"/>
  <c r="V32"/>
  <c r="Y32"/>
  <c r="AB32"/>
  <c r="AE32"/>
  <c r="AH32"/>
  <c r="D113"/>
  <c r="AM113" s="1"/>
  <c r="Q188" l="1"/>
  <c r="AZ188" s="1"/>
  <c r="BS188" s="1"/>
  <c r="AJ188" s="1"/>
  <c r="AL82" s="1"/>
  <c r="Q157"/>
  <c r="AZ157" s="1"/>
  <c r="BS125"/>
  <c r="AJ125" s="1"/>
  <c r="AJ81" s="1"/>
  <c r="BS127"/>
  <c r="AJ127" s="1"/>
  <c r="AJ83" s="1"/>
  <c r="BS126"/>
  <c r="AJ126" s="1"/>
  <c r="AJ82" s="1"/>
  <c r="BS124"/>
  <c r="AJ124" s="1"/>
  <c r="AJ80" s="1"/>
  <c r="BS123"/>
  <c r="AJ123" s="1"/>
  <c r="AJ79" s="1"/>
  <c r="AD132"/>
  <c r="AD194"/>
  <c r="BM194" s="1"/>
  <c r="U132"/>
  <c r="U194"/>
  <c r="BD194" s="1"/>
  <c r="L132"/>
  <c r="L194"/>
  <c r="AU194" s="1"/>
  <c r="AG131"/>
  <c r="AG193"/>
  <c r="BP193" s="1"/>
  <c r="X131"/>
  <c r="X193"/>
  <c r="BG193" s="1"/>
  <c r="O131"/>
  <c r="O193"/>
  <c r="AX193" s="1"/>
  <c r="F131"/>
  <c r="F193"/>
  <c r="AO193" s="1"/>
  <c r="AA130"/>
  <c r="AA192"/>
  <c r="BJ192" s="1"/>
  <c r="R130"/>
  <c r="R192"/>
  <c r="BA192" s="1"/>
  <c r="I130"/>
  <c r="I192"/>
  <c r="AR192" s="1"/>
  <c r="AD129"/>
  <c r="AD191"/>
  <c r="BM191" s="1"/>
  <c r="U129"/>
  <c r="U191"/>
  <c r="BD191" s="1"/>
  <c r="L129"/>
  <c r="L191"/>
  <c r="AU191" s="1"/>
  <c r="AG128"/>
  <c r="AG190"/>
  <c r="BP190" s="1"/>
  <c r="X128"/>
  <c r="X190"/>
  <c r="BG190" s="1"/>
  <c r="O128"/>
  <c r="O190"/>
  <c r="AX190" s="1"/>
  <c r="F128"/>
  <c r="F190"/>
  <c r="AO190" s="1"/>
  <c r="AB132"/>
  <c r="AB194"/>
  <c r="BK194" s="1"/>
  <c r="S132"/>
  <c r="S194"/>
  <c r="BB194" s="1"/>
  <c r="J132"/>
  <c r="J194"/>
  <c r="AS194" s="1"/>
  <c r="AE131"/>
  <c r="AE193"/>
  <c r="BN193" s="1"/>
  <c r="V131"/>
  <c r="V193"/>
  <c r="BE193" s="1"/>
  <c r="M131"/>
  <c r="M193"/>
  <c r="AV193" s="1"/>
  <c r="AH130"/>
  <c r="AH192"/>
  <c r="BQ192" s="1"/>
  <c r="Y130"/>
  <c r="Y192"/>
  <c r="BH192" s="1"/>
  <c r="P130"/>
  <c r="P192"/>
  <c r="AY192" s="1"/>
  <c r="G130"/>
  <c r="G192"/>
  <c r="AP192" s="1"/>
  <c r="AB129"/>
  <c r="AB191"/>
  <c r="BK191" s="1"/>
  <c r="S129"/>
  <c r="S191"/>
  <c r="BB191" s="1"/>
  <c r="J129"/>
  <c r="J191"/>
  <c r="AS191" s="1"/>
  <c r="AE128"/>
  <c r="AE190"/>
  <c r="BN190" s="1"/>
  <c r="V128"/>
  <c r="V190"/>
  <c r="BE190" s="1"/>
  <c r="M128"/>
  <c r="M190"/>
  <c r="AV190" s="1"/>
  <c r="AI132"/>
  <c r="AI194"/>
  <c r="BR194" s="1"/>
  <c r="Z132"/>
  <c r="Z194"/>
  <c r="BI194" s="1"/>
  <c r="Q132"/>
  <c r="Q194"/>
  <c r="AZ194" s="1"/>
  <c r="H132"/>
  <c r="H194"/>
  <c r="AQ194" s="1"/>
  <c r="AF131"/>
  <c r="AF193"/>
  <c r="BO193" s="1"/>
  <c r="W131"/>
  <c r="W193"/>
  <c r="BF193" s="1"/>
  <c r="N131"/>
  <c r="N193"/>
  <c r="AW193" s="1"/>
  <c r="E131"/>
  <c r="AN131" s="1"/>
  <c r="E193"/>
  <c r="AN193" s="1"/>
  <c r="AC130"/>
  <c r="AC192"/>
  <c r="BL192" s="1"/>
  <c r="T130"/>
  <c r="T192"/>
  <c r="BC192" s="1"/>
  <c r="K130"/>
  <c r="K192"/>
  <c r="AT192" s="1"/>
  <c r="AI129"/>
  <c r="AI191"/>
  <c r="BR191" s="1"/>
  <c r="Z129"/>
  <c r="Z191"/>
  <c r="BI191" s="1"/>
  <c r="Q129"/>
  <c r="Q191"/>
  <c r="AZ191" s="1"/>
  <c r="H129"/>
  <c r="H191"/>
  <c r="AQ191" s="1"/>
  <c r="AF128"/>
  <c r="AF190"/>
  <c r="BO190" s="1"/>
  <c r="W128"/>
  <c r="W190"/>
  <c r="BF190" s="1"/>
  <c r="N128"/>
  <c r="N190"/>
  <c r="AW190" s="1"/>
  <c r="E128"/>
  <c r="AN128" s="1"/>
  <c r="E190"/>
  <c r="AN190" s="1"/>
  <c r="BS157"/>
  <c r="AJ157" s="1"/>
  <c r="AK82" s="1"/>
  <c r="AG132"/>
  <c r="AG194"/>
  <c r="BP194" s="1"/>
  <c r="X132"/>
  <c r="X194"/>
  <c r="BG194" s="1"/>
  <c r="O132"/>
  <c r="O194"/>
  <c r="AX194" s="1"/>
  <c r="F132"/>
  <c r="F194"/>
  <c r="AO194" s="1"/>
  <c r="AA131"/>
  <c r="AA193"/>
  <c r="BJ193" s="1"/>
  <c r="R131"/>
  <c r="R193"/>
  <c r="BA193" s="1"/>
  <c r="I131"/>
  <c r="I193"/>
  <c r="AR193" s="1"/>
  <c r="AD130"/>
  <c r="AD192"/>
  <c r="BM192" s="1"/>
  <c r="U130"/>
  <c r="U192"/>
  <c r="BD192" s="1"/>
  <c r="L130"/>
  <c r="L192"/>
  <c r="AU192" s="1"/>
  <c r="AG129"/>
  <c r="AG191"/>
  <c r="BP191" s="1"/>
  <c r="X129"/>
  <c r="X191"/>
  <c r="BG191" s="1"/>
  <c r="O129"/>
  <c r="O191"/>
  <c r="AX191" s="1"/>
  <c r="F129"/>
  <c r="AO129" s="1"/>
  <c r="F191"/>
  <c r="AO191" s="1"/>
  <c r="AA128"/>
  <c r="AA190"/>
  <c r="BJ190" s="1"/>
  <c r="R128"/>
  <c r="R190"/>
  <c r="BA190" s="1"/>
  <c r="I128"/>
  <c r="I190"/>
  <c r="AR190" s="1"/>
  <c r="AE132"/>
  <c r="AE194"/>
  <c r="BN194" s="1"/>
  <c r="V132"/>
  <c r="V194"/>
  <c r="BE194" s="1"/>
  <c r="M132"/>
  <c r="M194"/>
  <c r="AV194" s="1"/>
  <c r="AH131"/>
  <c r="AH193"/>
  <c r="BQ193" s="1"/>
  <c r="Y131"/>
  <c r="Y193"/>
  <c r="BH193" s="1"/>
  <c r="P131"/>
  <c r="P193"/>
  <c r="AY193" s="1"/>
  <c r="G131"/>
  <c r="G193"/>
  <c r="AP193" s="1"/>
  <c r="AB130"/>
  <c r="AB192"/>
  <c r="BK192" s="1"/>
  <c r="S130"/>
  <c r="S192"/>
  <c r="BB192" s="1"/>
  <c r="J130"/>
  <c r="J192"/>
  <c r="AS192" s="1"/>
  <c r="AE129"/>
  <c r="AE191"/>
  <c r="BN191" s="1"/>
  <c r="V129"/>
  <c r="V191"/>
  <c r="BE191" s="1"/>
  <c r="M129"/>
  <c r="M191"/>
  <c r="AV191" s="1"/>
  <c r="AH128"/>
  <c r="AH190"/>
  <c r="BQ190" s="1"/>
  <c r="Y128"/>
  <c r="Y190"/>
  <c r="BH190" s="1"/>
  <c r="P128"/>
  <c r="P190"/>
  <c r="AY190" s="1"/>
  <c r="G128"/>
  <c r="G190"/>
  <c r="AP190" s="1"/>
  <c r="AC132"/>
  <c r="AC194"/>
  <c r="BL194" s="1"/>
  <c r="T132"/>
  <c r="T194"/>
  <c r="BC194" s="1"/>
  <c r="K132"/>
  <c r="K194"/>
  <c r="AT194" s="1"/>
  <c r="AI131"/>
  <c r="AI193"/>
  <c r="BR193" s="1"/>
  <c r="Z131"/>
  <c r="Z193"/>
  <c r="BI193" s="1"/>
  <c r="Q131"/>
  <c r="Q193"/>
  <c r="AZ193" s="1"/>
  <c r="H131"/>
  <c r="H193"/>
  <c r="AQ193" s="1"/>
  <c r="AF130"/>
  <c r="AF192"/>
  <c r="BO192" s="1"/>
  <c r="W130"/>
  <c r="W192"/>
  <c r="BF192" s="1"/>
  <c r="N130"/>
  <c r="N192"/>
  <c r="AW192" s="1"/>
  <c r="E130"/>
  <c r="AN130" s="1"/>
  <c r="E192"/>
  <c r="AN192" s="1"/>
  <c r="AC129"/>
  <c r="AC191"/>
  <c r="BL191" s="1"/>
  <c r="T129"/>
  <c r="T191"/>
  <c r="BC191" s="1"/>
  <c r="K129"/>
  <c r="K191"/>
  <c r="AT191" s="1"/>
  <c r="AI128"/>
  <c r="AI190"/>
  <c r="BR190" s="1"/>
  <c r="Z128"/>
  <c r="Z190"/>
  <c r="BI190" s="1"/>
  <c r="Q128"/>
  <c r="Q190"/>
  <c r="AZ190" s="1"/>
  <c r="H128"/>
  <c r="H190"/>
  <c r="AQ190" s="1"/>
  <c r="AD163"/>
  <c r="U163"/>
  <c r="L163"/>
  <c r="AE159"/>
  <c r="V159"/>
  <c r="BS154"/>
  <c r="AJ154" s="1"/>
  <c r="AK79" s="1"/>
  <c r="BS189"/>
  <c r="AJ189" s="1"/>
  <c r="AL83" s="1"/>
  <c r="AA132"/>
  <c r="AA194"/>
  <c r="BJ194" s="1"/>
  <c r="R132"/>
  <c r="R194"/>
  <c r="BA194" s="1"/>
  <c r="I132"/>
  <c r="I194"/>
  <c r="AR194" s="1"/>
  <c r="AD131"/>
  <c r="AD193"/>
  <c r="BM193" s="1"/>
  <c r="U131"/>
  <c r="U193"/>
  <c r="BD193" s="1"/>
  <c r="L131"/>
  <c r="L193"/>
  <c r="AU193" s="1"/>
  <c r="AG130"/>
  <c r="AG192"/>
  <c r="BP192" s="1"/>
  <c r="X130"/>
  <c r="X192"/>
  <c r="BG192" s="1"/>
  <c r="O130"/>
  <c r="O192"/>
  <c r="AX192" s="1"/>
  <c r="F130"/>
  <c r="F192"/>
  <c r="AO192" s="1"/>
  <c r="AA129"/>
  <c r="AA191"/>
  <c r="BJ191" s="1"/>
  <c r="R129"/>
  <c r="R191"/>
  <c r="BA191" s="1"/>
  <c r="I129"/>
  <c r="I191"/>
  <c r="AR191" s="1"/>
  <c r="AD128"/>
  <c r="AD190"/>
  <c r="BM190" s="1"/>
  <c r="U128"/>
  <c r="U190"/>
  <c r="BD190" s="1"/>
  <c r="L128"/>
  <c r="L190"/>
  <c r="AU190" s="1"/>
  <c r="AH132"/>
  <c r="AH194"/>
  <c r="BQ194" s="1"/>
  <c r="Y132"/>
  <c r="Y194"/>
  <c r="BH194" s="1"/>
  <c r="P132"/>
  <c r="P194"/>
  <c r="AY194" s="1"/>
  <c r="G132"/>
  <c r="G194"/>
  <c r="AP194" s="1"/>
  <c r="AB131"/>
  <c r="AB193"/>
  <c r="BK193" s="1"/>
  <c r="S131"/>
  <c r="S193"/>
  <c r="BB193" s="1"/>
  <c r="J131"/>
  <c r="J193"/>
  <c r="AS193" s="1"/>
  <c r="AE130"/>
  <c r="AE192"/>
  <c r="BN192" s="1"/>
  <c r="V130"/>
  <c r="V192"/>
  <c r="BE192" s="1"/>
  <c r="M130"/>
  <c r="M192"/>
  <c r="AV192" s="1"/>
  <c r="AH129"/>
  <c r="AH191"/>
  <c r="BQ191" s="1"/>
  <c r="Y129"/>
  <c r="Y191"/>
  <c r="BH191" s="1"/>
  <c r="P129"/>
  <c r="P191"/>
  <c r="AY191" s="1"/>
  <c r="G129"/>
  <c r="G191"/>
  <c r="AP191" s="1"/>
  <c r="AB128"/>
  <c r="AB190"/>
  <c r="BK190" s="1"/>
  <c r="S128"/>
  <c r="S190"/>
  <c r="BB190" s="1"/>
  <c r="J128"/>
  <c r="J190"/>
  <c r="AS190" s="1"/>
  <c r="AF132"/>
  <c r="AF194"/>
  <c r="BO194" s="1"/>
  <c r="W132"/>
  <c r="W194"/>
  <c r="BF194" s="1"/>
  <c r="N132"/>
  <c r="N194"/>
  <c r="AW194" s="1"/>
  <c r="E132"/>
  <c r="AN132" s="1"/>
  <c r="E194"/>
  <c r="AN194" s="1"/>
  <c r="AC131"/>
  <c r="AC193"/>
  <c r="BL193" s="1"/>
  <c r="T131"/>
  <c r="T193"/>
  <c r="BC193" s="1"/>
  <c r="K131"/>
  <c r="K193"/>
  <c r="AT193" s="1"/>
  <c r="AI130"/>
  <c r="AI192"/>
  <c r="BR192" s="1"/>
  <c r="Z130"/>
  <c r="Z192"/>
  <c r="BI192" s="1"/>
  <c r="Q130"/>
  <c r="Q192"/>
  <c r="AZ192" s="1"/>
  <c r="H130"/>
  <c r="H192"/>
  <c r="AQ192" s="1"/>
  <c r="AF129"/>
  <c r="AF191"/>
  <c r="BO191" s="1"/>
  <c r="W129"/>
  <c r="W191"/>
  <c r="BF191" s="1"/>
  <c r="N129"/>
  <c r="N191"/>
  <c r="AW191" s="1"/>
  <c r="E129"/>
  <c r="AN129" s="1"/>
  <c r="E191"/>
  <c r="AN191" s="1"/>
  <c r="AC128"/>
  <c r="AC190"/>
  <c r="BL190" s="1"/>
  <c r="T128"/>
  <c r="T190"/>
  <c r="BC190" s="1"/>
  <c r="K128"/>
  <c r="K190"/>
  <c r="AT190" s="1"/>
  <c r="BS186"/>
  <c r="AJ186" s="1"/>
  <c r="AL80" s="1"/>
  <c r="BS187"/>
  <c r="AJ187" s="1"/>
  <c r="AL81" s="1"/>
  <c r="BS185"/>
  <c r="AJ185" s="1"/>
  <c r="AL79" s="1"/>
  <c r="BS158"/>
  <c r="AJ158" s="1"/>
  <c r="AK83" s="1"/>
  <c r="BS156"/>
  <c r="AJ156" s="1"/>
  <c r="AK81" s="1"/>
  <c r="BS155"/>
  <c r="AJ155" s="1"/>
  <c r="AK80" s="1"/>
  <c r="O162"/>
  <c r="M159"/>
  <c r="L159"/>
  <c r="BS200"/>
  <c r="AJ200" s="1"/>
  <c r="AL94" s="1"/>
  <c r="BS169"/>
  <c r="AJ169" s="1"/>
  <c r="AK94" s="1"/>
  <c r="BS199"/>
  <c r="AJ199" s="1"/>
  <c r="AL93" s="1"/>
  <c r="BS198"/>
  <c r="AJ198" s="1"/>
  <c r="AL92" s="1"/>
  <c r="BS197"/>
  <c r="AJ197" s="1"/>
  <c r="AL91" s="1"/>
  <c r="BS196"/>
  <c r="AJ196" s="1"/>
  <c r="AL90" s="1"/>
  <c r="BS168"/>
  <c r="AJ168" s="1"/>
  <c r="AK93" s="1"/>
  <c r="BS167"/>
  <c r="AJ167" s="1"/>
  <c r="AK92" s="1"/>
  <c r="BS166"/>
  <c r="AJ166" s="1"/>
  <c r="AK91" s="1"/>
  <c r="BS165"/>
  <c r="AJ165" s="1"/>
  <c r="AK90" s="1"/>
  <c r="V96"/>
  <c r="X95"/>
  <c r="F95"/>
  <c r="AF96"/>
  <c r="W96"/>
  <c r="N96"/>
  <c r="E96"/>
  <c r="AB95"/>
  <c r="S95"/>
  <c r="J95"/>
  <c r="AA96"/>
  <c r="R96"/>
  <c r="I96"/>
  <c r="AF95"/>
  <c r="W95"/>
  <c r="N95"/>
  <c r="E95"/>
  <c r="AE96"/>
  <c r="AG95"/>
  <c r="O95"/>
  <c r="AH96"/>
  <c r="P96"/>
  <c r="AA95"/>
  <c r="R95"/>
  <c r="I95"/>
  <c r="AI96"/>
  <c r="Z96"/>
  <c r="Q96"/>
  <c r="H96"/>
  <c r="AE95"/>
  <c r="V95"/>
  <c r="M95"/>
  <c r="AD96"/>
  <c r="U96"/>
  <c r="L96"/>
  <c r="AI95"/>
  <c r="Z95"/>
  <c r="Q95"/>
  <c r="H95"/>
  <c r="M96"/>
  <c r="Y96"/>
  <c r="G96"/>
  <c r="AB96"/>
  <c r="S96"/>
  <c r="J96"/>
  <c r="J202" s="1"/>
  <c r="AD95"/>
  <c r="U95"/>
  <c r="U139" s="1"/>
  <c r="L95"/>
  <c r="L201" s="1"/>
  <c r="AC96"/>
  <c r="T96"/>
  <c r="K96"/>
  <c r="K140" s="1"/>
  <c r="AH95"/>
  <c r="Y95"/>
  <c r="P95"/>
  <c r="G95"/>
  <c r="AG96"/>
  <c r="X96"/>
  <c r="O96"/>
  <c r="F96"/>
  <c r="AC95"/>
  <c r="T95"/>
  <c r="K95"/>
  <c r="AO131"/>
  <c r="AO128"/>
  <c r="AO162"/>
  <c r="AO163"/>
  <c r="AO132"/>
  <c r="AO161"/>
  <c r="AO159"/>
  <c r="AO160"/>
  <c r="AO130"/>
  <c r="D8" i="4"/>
  <c r="AD9"/>
  <c r="D9" s="1"/>
  <c r="AF195" i="3"/>
  <c r="AF133"/>
  <c r="AF164"/>
  <c r="W195"/>
  <c r="W133"/>
  <c r="W164"/>
  <c r="N195"/>
  <c r="N133"/>
  <c r="N164"/>
  <c r="E195"/>
  <c r="AN195" s="1"/>
  <c r="E164"/>
  <c r="AN164" s="1"/>
  <c r="E133"/>
  <c r="AN133" s="1"/>
  <c r="AB184"/>
  <c r="AB153"/>
  <c r="AB122"/>
  <c r="S184"/>
  <c r="S153"/>
  <c r="S122"/>
  <c r="J184"/>
  <c r="J153"/>
  <c r="J122"/>
  <c r="AD183"/>
  <c r="AD152"/>
  <c r="AD121"/>
  <c r="U183"/>
  <c r="U152"/>
  <c r="U121"/>
  <c r="L183"/>
  <c r="L152"/>
  <c r="L121"/>
  <c r="AI182"/>
  <c r="AI151"/>
  <c r="AI120"/>
  <c r="Z182"/>
  <c r="Z151"/>
  <c r="Z120"/>
  <c r="Q182"/>
  <c r="Q151"/>
  <c r="Q120"/>
  <c r="H182"/>
  <c r="H151"/>
  <c r="H120"/>
  <c r="AE181"/>
  <c r="AE150"/>
  <c r="AE119"/>
  <c r="V181"/>
  <c r="V150"/>
  <c r="V119"/>
  <c r="M181"/>
  <c r="M150"/>
  <c r="M119"/>
  <c r="AG180"/>
  <c r="AG149"/>
  <c r="AG118"/>
  <c r="X180"/>
  <c r="X149"/>
  <c r="X118"/>
  <c r="O180"/>
  <c r="O149"/>
  <c r="O118"/>
  <c r="F180"/>
  <c r="AO180" s="1"/>
  <c r="F149"/>
  <c r="F118"/>
  <c r="AC179"/>
  <c r="AC148"/>
  <c r="AC117"/>
  <c r="T179"/>
  <c r="T148"/>
  <c r="T117"/>
  <c r="K179"/>
  <c r="K148"/>
  <c r="K117"/>
  <c r="AH178"/>
  <c r="AH147"/>
  <c r="AH116"/>
  <c r="Y178"/>
  <c r="Y147"/>
  <c r="Y116"/>
  <c r="P178"/>
  <c r="P147"/>
  <c r="P116"/>
  <c r="G178"/>
  <c r="G147"/>
  <c r="G116"/>
  <c r="AA177"/>
  <c r="AA146"/>
  <c r="AA115"/>
  <c r="R177"/>
  <c r="R146"/>
  <c r="R115"/>
  <c r="I177"/>
  <c r="I146"/>
  <c r="I115"/>
  <c r="AF176"/>
  <c r="AF145"/>
  <c r="AF114"/>
  <c r="W176"/>
  <c r="W145"/>
  <c r="W114"/>
  <c r="N176"/>
  <c r="N145"/>
  <c r="N114"/>
  <c r="E176"/>
  <c r="AN176" s="1"/>
  <c r="E145"/>
  <c r="AN145" s="1"/>
  <c r="E114"/>
  <c r="AN114" s="1"/>
  <c r="AB175"/>
  <c r="AB144"/>
  <c r="AB113"/>
  <c r="S175"/>
  <c r="S144"/>
  <c r="S113"/>
  <c r="J175"/>
  <c r="J144"/>
  <c r="J113"/>
  <c r="AC202"/>
  <c r="AC171"/>
  <c r="AC140"/>
  <c r="T202"/>
  <c r="T171"/>
  <c r="T140"/>
  <c r="K202"/>
  <c r="K171"/>
  <c r="AH201"/>
  <c r="AH170"/>
  <c r="AH139"/>
  <c r="Y201"/>
  <c r="Y170"/>
  <c r="Y139"/>
  <c r="P201"/>
  <c r="P170"/>
  <c r="P139"/>
  <c r="G201"/>
  <c r="G170"/>
  <c r="G139"/>
  <c r="AA195"/>
  <c r="AA164"/>
  <c r="AA133"/>
  <c r="R195"/>
  <c r="R164"/>
  <c r="R133"/>
  <c r="I195"/>
  <c r="I164"/>
  <c r="I133"/>
  <c r="AF184"/>
  <c r="AF153"/>
  <c r="AF122"/>
  <c r="W184"/>
  <c r="W153"/>
  <c r="W122"/>
  <c r="N184"/>
  <c r="N153"/>
  <c r="N122"/>
  <c r="E184"/>
  <c r="AN184" s="1"/>
  <c r="E153"/>
  <c r="AN153" s="1"/>
  <c r="E122"/>
  <c r="AN122" s="1"/>
  <c r="AB183"/>
  <c r="AB152"/>
  <c r="AB121"/>
  <c r="S183"/>
  <c r="S152"/>
  <c r="S121"/>
  <c r="J183"/>
  <c r="J152"/>
  <c r="J121"/>
  <c r="AD182"/>
  <c r="AD151"/>
  <c r="AD120"/>
  <c r="U182"/>
  <c r="U151"/>
  <c r="U120"/>
  <c r="L182"/>
  <c r="L151"/>
  <c r="L120"/>
  <c r="AI181"/>
  <c r="AI150"/>
  <c r="AI119"/>
  <c r="Z181"/>
  <c r="Z150"/>
  <c r="Z119"/>
  <c r="Q181"/>
  <c r="Q150"/>
  <c r="Q119"/>
  <c r="H181"/>
  <c r="H150"/>
  <c r="H119"/>
  <c r="AE149"/>
  <c r="AE180"/>
  <c r="AE118"/>
  <c r="V149"/>
  <c r="V180"/>
  <c r="V118"/>
  <c r="M149"/>
  <c r="M180"/>
  <c r="M118"/>
  <c r="AG148"/>
  <c r="AG179"/>
  <c r="AG117"/>
  <c r="X148"/>
  <c r="X179"/>
  <c r="X117"/>
  <c r="O148"/>
  <c r="O179"/>
  <c r="O117"/>
  <c r="F148"/>
  <c r="F179"/>
  <c r="F117"/>
  <c r="AC147"/>
  <c r="AC178"/>
  <c r="AC116"/>
  <c r="T147"/>
  <c r="T178"/>
  <c r="T116"/>
  <c r="K147"/>
  <c r="K178"/>
  <c r="K116"/>
  <c r="AH146"/>
  <c r="AH177"/>
  <c r="AH115"/>
  <c r="Y146"/>
  <c r="Y177"/>
  <c r="Y115"/>
  <c r="P146"/>
  <c r="P177"/>
  <c r="P115"/>
  <c r="G146"/>
  <c r="G177"/>
  <c r="G115"/>
  <c r="AA145"/>
  <c r="AA176"/>
  <c r="AA114"/>
  <c r="R145"/>
  <c r="R176"/>
  <c r="R114"/>
  <c r="I145"/>
  <c r="I176"/>
  <c r="I114"/>
  <c r="AF144"/>
  <c r="AF175"/>
  <c r="AF113"/>
  <c r="W144"/>
  <c r="W175"/>
  <c r="W113"/>
  <c r="N144"/>
  <c r="N175"/>
  <c r="N113"/>
  <c r="E144"/>
  <c r="AN144" s="1"/>
  <c r="E175"/>
  <c r="AN175" s="1"/>
  <c r="E113"/>
  <c r="AN113" s="1"/>
  <c r="AG202"/>
  <c r="AG140"/>
  <c r="AG171"/>
  <c r="X202"/>
  <c r="X140"/>
  <c r="X171"/>
  <c r="O202"/>
  <c r="O140"/>
  <c r="O171"/>
  <c r="F202"/>
  <c r="F140"/>
  <c r="F171"/>
  <c r="AC201"/>
  <c r="AC139"/>
  <c r="AC170"/>
  <c r="T201"/>
  <c r="T139"/>
  <c r="T170"/>
  <c r="K201"/>
  <c r="K139"/>
  <c r="K170"/>
  <c r="AH195"/>
  <c r="AH133"/>
  <c r="AH164"/>
  <c r="Y195"/>
  <c r="Y133"/>
  <c r="Y164"/>
  <c r="P195"/>
  <c r="P133"/>
  <c r="P164"/>
  <c r="G195"/>
  <c r="G133"/>
  <c r="G164"/>
  <c r="AA184"/>
  <c r="AA122"/>
  <c r="AA153"/>
  <c r="R184"/>
  <c r="R122"/>
  <c r="R153"/>
  <c r="I184"/>
  <c r="I122"/>
  <c r="I153"/>
  <c r="AF183"/>
  <c r="AF121"/>
  <c r="AF152"/>
  <c r="W183"/>
  <c r="W121"/>
  <c r="W152"/>
  <c r="N183"/>
  <c r="N121"/>
  <c r="N152"/>
  <c r="E183"/>
  <c r="AN183" s="1"/>
  <c r="E152"/>
  <c r="AN152" s="1"/>
  <c r="E121"/>
  <c r="AN121" s="1"/>
  <c r="AB182"/>
  <c r="AB151"/>
  <c r="AB120"/>
  <c r="S182"/>
  <c r="S151"/>
  <c r="S120"/>
  <c r="J182"/>
  <c r="J151"/>
  <c r="J120"/>
  <c r="AD181"/>
  <c r="AD150"/>
  <c r="AD119"/>
  <c r="U181"/>
  <c r="U150"/>
  <c r="U119"/>
  <c r="L181"/>
  <c r="L150"/>
  <c r="L119"/>
  <c r="AI149"/>
  <c r="AI180"/>
  <c r="AI118"/>
  <c r="Z149"/>
  <c r="Z180"/>
  <c r="Z118"/>
  <c r="Q149"/>
  <c r="Q180"/>
  <c r="Q118"/>
  <c r="H180"/>
  <c r="H149"/>
  <c r="H118"/>
  <c r="AE179"/>
  <c r="AE148"/>
  <c r="AE117"/>
  <c r="V179"/>
  <c r="V148"/>
  <c r="V117"/>
  <c r="M179"/>
  <c r="M148"/>
  <c r="M117"/>
  <c r="AG178"/>
  <c r="AG147"/>
  <c r="AG116"/>
  <c r="X178"/>
  <c r="X147"/>
  <c r="X116"/>
  <c r="O178"/>
  <c r="O147"/>
  <c r="O116"/>
  <c r="F178"/>
  <c r="F147"/>
  <c r="F116"/>
  <c r="AC177"/>
  <c r="AC146"/>
  <c r="AC115"/>
  <c r="T177"/>
  <c r="T146"/>
  <c r="T115"/>
  <c r="K177"/>
  <c r="K146"/>
  <c r="K115"/>
  <c r="AH176"/>
  <c r="AH145"/>
  <c r="AH114"/>
  <c r="Y176"/>
  <c r="Y145"/>
  <c r="Y114"/>
  <c r="P176"/>
  <c r="P145"/>
  <c r="P114"/>
  <c r="G176"/>
  <c r="G145"/>
  <c r="G114"/>
  <c r="AA175"/>
  <c r="AA144"/>
  <c r="AA113"/>
  <c r="R175"/>
  <c r="R144"/>
  <c r="R113"/>
  <c r="I175"/>
  <c r="I144"/>
  <c r="I113"/>
  <c r="S202"/>
  <c r="S140"/>
  <c r="S171"/>
  <c r="AE202"/>
  <c r="AE140"/>
  <c r="AE171"/>
  <c r="M202"/>
  <c r="M140"/>
  <c r="M171"/>
  <c r="X201"/>
  <c r="X139"/>
  <c r="X170"/>
  <c r="F201"/>
  <c r="F139"/>
  <c r="AO139" s="1"/>
  <c r="F170"/>
  <c r="Z195"/>
  <c r="Z133"/>
  <c r="Z164"/>
  <c r="Q195"/>
  <c r="Q133"/>
  <c r="Q164"/>
  <c r="H195"/>
  <c r="H133"/>
  <c r="H164"/>
  <c r="AE184"/>
  <c r="AE153"/>
  <c r="AE122"/>
  <c r="V184"/>
  <c r="V153"/>
  <c r="V122"/>
  <c r="M184"/>
  <c r="M153"/>
  <c r="M122"/>
  <c r="AG183"/>
  <c r="AG152"/>
  <c r="AG121"/>
  <c r="X183"/>
  <c r="X152"/>
  <c r="X121"/>
  <c r="O183"/>
  <c r="O152"/>
  <c r="O121"/>
  <c r="F183"/>
  <c r="F152"/>
  <c r="F121"/>
  <c r="AO121" s="1"/>
  <c r="AC182"/>
  <c r="AC151"/>
  <c r="AC120"/>
  <c r="T182"/>
  <c r="T151"/>
  <c r="T120"/>
  <c r="K182"/>
  <c r="K151"/>
  <c r="K120"/>
  <c r="AH181"/>
  <c r="AH150"/>
  <c r="AH119"/>
  <c r="Y181"/>
  <c r="Y150"/>
  <c r="Y119"/>
  <c r="P181"/>
  <c r="P150"/>
  <c r="P119"/>
  <c r="G181"/>
  <c r="G150"/>
  <c r="G119"/>
  <c r="AA180"/>
  <c r="AA149"/>
  <c r="AA118"/>
  <c r="R180"/>
  <c r="R149"/>
  <c r="R118"/>
  <c r="I180"/>
  <c r="I149"/>
  <c r="I118"/>
  <c r="AF179"/>
  <c r="AF148"/>
  <c r="AF117"/>
  <c r="W179"/>
  <c r="W148"/>
  <c r="W117"/>
  <c r="N179"/>
  <c r="N148"/>
  <c r="N117"/>
  <c r="E179"/>
  <c r="AN179" s="1"/>
  <c r="E148"/>
  <c r="AN148" s="1"/>
  <c r="E117"/>
  <c r="AN117" s="1"/>
  <c r="AB178"/>
  <c r="AB147"/>
  <c r="AB116"/>
  <c r="S178"/>
  <c r="S147"/>
  <c r="S116"/>
  <c r="J178"/>
  <c r="J147"/>
  <c r="J116"/>
  <c r="AD177"/>
  <c r="AD146"/>
  <c r="AD115"/>
  <c r="U177"/>
  <c r="U146"/>
  <c r="U115"/>
  <c r="L177"/>
  <c r="L146"/>
  <c r="L115"/>
  <c r="AI176"/>
  <c r="AI145"/>
  <c r="AI114"/>
  <c r="Z176"/>
  <c r="Z145"/>
  <c r="Z114"/>
  <c r="Q176"/>
  <c r="Q145"/>
  <c r="Q114"/>
  <c r="H176"/>
  <c r="H145"/>
  <c r="H114"/>
  <c r="AE175"/>
  <c r="AE144"/>
  <c r="AE113"/>
  <c r="V175"/>
  <c r="V144"/>
  <c r="V113"/>
  <c r="M175"/>
  <c r="M144"/>
  <c r="M113"/>
  <c r="AF202"/>
  <c r="AF171"/>
  <c r="AF140"/>
  <c r="W202"/>
  <c r="W171"/>
  <c r="W140"/>
  <c r="N202"/>
  <c r="N171"/>
  <c r="N140"/>
  <c r="E202"/>
  <c r="AN202" s="1"/>
  <c r="E171"/>
  <c r="AN171" s="1"/>
  <c r="E140"/>
  <c r="AN140" s="1"/>
  <c r="AB201"/>
  <c r="AB170"/>
  <c r="AB139"/>
  <c r="S201"/>
  <c r="S170"/>
  <c r="S139"/>
  <c r="J201"/>
  <c r="J170"/>
  <c r="J139"/>
  <c r="AD195"/>
  <c r="AD164"/>
  <c r="AD133"/>
  <c r="U195"/>
  <c r="U164"/>
  <c r="U133"/>
  <c r="L195"/>
  <c r="L164"/>
  <c r="L133"/>
  <c r="AI184"/>
  <c r="AI153"/>
  <c r="AI122"/>
  <c r="Z184"/>
  <c r="Z153"/>
  <c r="Z122"/>
  <c r="Q184"/>
  <c r="Q153"/>
  <c r="Q122"/>
  <c r="H184"/>
  <c r="H153"/>
  <c r="H122"/>
  <c r="AE183"/>
  <c r="AE152"/>
  <c r="AE121"/>
  <c r="V183"/>
  <c r="V152"/>
  <c r="V121"/>
  <c r="M183"/>
  <c r="M152"/>
  <c r="M121"/>
  <c r="AG182"/>
  <c r="AG151"/>
  <c r="AG120"/>
  <c r="X182"/>
  <c r="X151"/>
  <c r="X120"/>
  <c r="O182"/>
  <c r="O151"/>
  <c r="O120"/>
  <c r="F182"/>
  <c r="AO182" s="1"/>
  <c r="F151"/>
  <c r="AO151" s="1"/>
  <c r="F120"/>
  <c r="AO120" s="1"/>
  <c r="AC181"/>
  <c r="AC150"/>
  <c r="AC119"/>
  <c r="T181"/>
  <c r="T150"/>
  <c r="T119"/>
  <c r="K181"/>
  <c r="K150"/>
  <c r="K119"/>
  <c r="AH149"/>
  <c r="AH180"/>
  <c r="AH118"/>
  <c r="Y149"/>
  <c r="Y180"/>
  <c r="Y118"/>
  <c r="P149"/>
  <c r="P180"/>
  <c r="P118"/>
  <c r="G149"/>
  <c r="G180"/>
  <c r="G118"/>
  <c r="AA148"/>
  <c r="AA179"/>
  <c r="AA117"/>
  <c r="R148"/>
  <c r="R179"/>
  <c r="R117"/>
  <c r="I148"/>
  <c r="I179"/>
  <c r="I117"/>
  <c r="AF147"/>
  <c r="AF178"/>
  <c r="AF116"/>
  <c r="W147"/>
  <c r="W178"/>
  <c r="W116"/>
  <c r="N147"/>
  <c r="N178"/>
  <c r="N116"/>
  <c r="E147"/>
  <c r="AN147" s="1"/>
  <c r="E178"/>
  <c r="AN178" s="1"/>
  <c r="E116"/>
  <c r="AN116" s="1"/>
  <c r="AB146"/>
  <c r="AB177"/>
  <c r="AB115"/>
  <c r="S146"/>
  <c r="S177"/>
  <c r="S115"/>
  <c r="J146"/>
  <c r="J177"/>
  <c r="J115"/>
  <c r="AD145"/>
  <c r="AD176"/>
  <c r="AD114"/>
  <c r="U145"/>
  <c r="U176"/>
  <c r="U114"/>
  <c r="L145"/>
  <c r="L176"/>
  <c r="L114"/>
  <c r="AI144"/>
  <c r="AI175"/>
  <c r="AI113"/>
  <c r="Z144"/>
  <c r="Z175"/>
  <c r="Z113"/>
  <c r="Q144"/>
  <c r="Q175"/>
  <c r="Q113"/>
  <c r="H144"/>
  <c r="H175"/>
  <c r="H113"/>
  <c r="AA202"/>
  <c r="AA140"/>
  <c r="AA171"/>
  <c r="R202"/>
  <c r="R140"/>
  <c r="R171"/>
  <c r="I202"/>
  <c r="I140"/>
  <c r="I171"/>
  <c r="AF201"/>
  <c r="AF139"/>
  <c r="AF170"/>
  <c r="W201"/>
  <c r="W139"/>
  <c r="W170"/>
  <c r="N201"/>
  <c r="N139"/>
  <c r="N170"/>
  <c r="E201"/>
  <c r="AN201" s="1"/>
  <c r="E139"/>
  <c r="AN139" s="1"/>
  <c r="E170"/>
  <c r="AN170" s="1"/>
  <c r="AB195"/>
  <c r="AB133"/>
  <c r="AB164"/>
  <c r="S195"/>
  <c r="S133"/>
  <c r="S164"/>
  <c r="J195"/>
  <c r="J133"/>
  <c r="J164"/>
  <c r="AD184"/>
  <c r="AD122"/>
  <c r="AD153"/>
  <c r="U184"/>
  <c r="U122"/>
  <c r="U153"/>
  <c r="L184"/>
  <c r="L122"/>
  <c r="L153"/>
  <c r="AI183"/>
  <c r="AI121"/>
  <c r="AI152"/>
  <c r="Z183"/>
  <c r="Z121"/>
  <c r="Z152"/>
  <c r="Q183"/>
  <c r="Q121"/>
  <c r="Q152"/>
  <c r="H183"/>
  <c r="H152"/>
  <c r="H121"/>
  <c r="AE182"/>
  <c r="AE151"/>
  <c r="AE120"/>
  <c r="V151"/>
  <c r="V182"/>
  <c r="V120"/>
  <c r="M151"/>
  <c r="M182"/>
  <c r="M120"/>
  <c r="AG181"/>
  <c r="AG150"/>
  <c r="AG119"/>
  <c r="X181"/>
  <c r="X150"/>
  <c r="X119"/>
  <c r="O181"/>
  <c r="O150"/>
  <c r="O119"/>
  <c r="F181"/>
  <c r="AO181" s="1"/>
  <c r="F150"/>
  <c r="AO150" s="1"/>
  <c r="F119"/>
  <c r="AO119" s="1"/>
  <c r="AC180"/>
  <c r="AC149"/>
  <c r="AC118"/>
  <c r="T180"/>
  <c r="T149"/>
  <c r="T118"/>
  <c r="K180"/>
  <c r="K149"/>
  <c r="K118"/>
  <c r="AH179"/>
  <c r="AH148"/>
  <c r="AH117"/>
  <c r="Y179"/>
  <c r="Y148"/>
  <c r="Y117"/>
  <c r="P179"/>
  <c r="P148"/>
  <c r="P117"/>
  <c r="G179"/>
  <c r="G148"/>
  <c r="G117"/>
  <c r="AA178"/>
  <c r="AA147"/>
  <c r="AA116"/>
  <c r="R178"/>
  <c r="R147"/>
  <c r="R116"/>
  <c r="I178"/>
  <c r="I147"/>
  <c r="I116"/>
  <c r="AF177"/>
  <c r="AF146"/>
  <c r="AF115"/>
  <c r="W177"/>
  <c r="W146"/>
  <c r="W115"/>
  <c r="N177"/>
  <c r="N146"/>
  <c r="N115"/>
  <c r="E177"/>
  <c r="AN177" s="1"/>
  <c r="E146"/>
  <c r="AN146" s="1"/>
  <c r="E115"/>
  <c r="AN115" s="1"/>
  <c r="AB176"/>
  <c r="AB145"/>
  <c r="AB114"/>
  <c r="S176"/>
  <c r="S145"/>
  <c r="S114"/>
  <c r="J176"/>
  <c r="J145"/>
  <c r="J114"/>
  <c r="AD175"/>
  <c r="AD144"/>
  <c r="AD113"/>
  <c r="U175"/>
  <c r="U144"/>
  <c r="U113"/>
  <c r="L175"/>
  <c r="L144"/>
  <c r="L113"/>
  <c r="G112"/>
  <c r="AP161" s="1"/>
  <c r="AO202"/>
  <c r="AO178"/>
  <c r="AO170"/>
  <c r="AO152"/>
  <c r="AO149"/>
  <c r="AO201"/>
  <c r="AO183"/>
  <c r="AO148"/>
  <c r="AO179"/>
  <c r="AO171"/>
  <c r="AO140"/>
  <c r="AO116"/>
  <c r="AO118"/>
  <c r="AO147"/>
  <c r="AO117"/>
  <c r="AB202"/>
  <c r="AB140"/>
  <c r="AB171"/>
  <c r="AD201"/>
  <c r="AD139"/>
  <c r="AD170"/>
  <c r="V202"/>
  <c r="V140"/>
  <c r="V171"/>
  <c r="AG201"/>
  <c r="AG139"/>
  <c r="AG170"/>
  <c r="O201"/>
  <c r="O139"/>
  <c r="O170"/>
  <c r="AH202"/>
  <c r="AH140"/>
  <c r="AH171"/>
  <c r="Y202"/>
  <c r="Y140"/>
  <c r="Y171"/>
  <c r="P202"/>
  <c r="P140"/>
  <c r="P171"/>
  <c r="G202"/>
  <c r="G140"/>
  <c r="G171"/>
  <c r="AA201"/>
  <c r="AA139"/>
  <c r="AA170"/>
  <c r="R201"/>
  <c r="R139"/>
  <c r="R170"/>
  <c r="I201"/>
  <c r="I139"/>
  <c r="I170"/>
  <c r="AC195"/>
  <c r="AC133"/>
  <c r="AC164"/>
  <c r="T195"/>
  <c r="T133"/>
  <c r="T164"/>
  <c r="K195"/>
  <c r="K133"/>
  <c r="K164"/>
  <c r="AH184"/>
  <c r="AH153"/>
  <c r="AH122"/>
  <c r="Y184"/>
  <c r="Y153"/>
  <c r="Y122"/>
  <c r="P184"/>
  <c r="P153"/>
  <c r="P122"/>
  <c r="G184"/>
  <c r="G153"/>
  <c r="G122"/>
  <c r="AA183"/>
  <c r="AA152"/>
  <c r="AA121"/>
  <c r="R183"/>
  <c r="R152"/>
  <c r="R121"/>
  <c r="I183"/>
  <c r="I152"/>
  <c r="I121"/>
  <c r="AF182"/>
  <c r="AF151"/>
  <c r="AF120"/>
  <c r="W182"/>
  <c r="W151"/>
  <c r="W120"/>
  <c r="N182"/>
  <c r="N151"/>
  <c r="N120"/>
  <c r="E182"/>
  <c r="AN182" s="1"/>
  <c r="E151"/>
  <c r="AN151" s="1"/>
  <c r="E120"/>
  <c r="AN120" s="1"/>
  <c r="AB181"/>
  <c r="AB150"/>
  <c r="AB119"/>
  <c r="S181"/>
  <c r="S150"/>
  <c r="S119"/>
  <c r="J181"/>
  <c r="J150"/>
  <c r="J119"/>
  <c r="AD180"/>
  <c r="AD149"/>
  <c r="AD118"/>
  <c r="U180"/>
  <c r="U149"/>
  <c r="U118"/>
  <c r="L180"/>
  <c r="L149"/>
  <c r="L118"/>
  <c r="AI179"/>
  <c r="AI148"/>
  <c r="AI117"/>
  <c r="Z179"/>
  <c r="Z148"/>
  <c r="Z117"/>
  <c r="Q179"/>
  <c r="Q148"/>
  <c r="Q117"/>
  <c r="H179"/>
  <c r="H148"/>
  <c r="H117"/>
  <c r="AE178"/>
  <c r="AE147"/>
  <c r="AE116"/>
  <c r="V178"/>
  <c r="V147"/>
  <c r="V116"/>
  <c r="M178"/>
  <c r="M147"/>
  <c r="M116"/>
  <c r="AG177"/>
  <c r="AG146"/>
  <c r="AG115"/>
  <c r="X177"/>
  <c r="X146"/>
  <c r="X115"/>
  <c r="O177"/>
  <c r="O146"/>
  <c r="O115"/>
  <c r="F177"/>
  <c r="AO177" s="1"/>
  <c r="F146"/>
  <c r="AO146" s="1"/>
  <c r="F115"/>
  <c r="AO115" s="1"/>
  <c r="AC176"/>
  <c r="AC145"/>
  <c r="AC114"/>
  <c r="T176"/>
  <c r="T145"/>
  <c r="T114"/>
  <c r="K176"/>
  <c r="K145"/>
  <c r="K114"/>
  <c r="AH175"/>
  <c r="AH144"/>
  <c r="AH113"/>
  <c r="Y175"/>
  <c r="Y144"/>
  <c r="Y113"/>
  <c r="P175"/>
  <c r="P144"/>
  <c r="P113"/>
  <c r="G175"/>
  <c r="G144"/>
  <c r="G113"/>
  <c r="AI202"/>
  <c r="AI171"/>
  <c r="AI140"/>
  <c r="Z202"/>
  <c r="Z171"/>
  <c r="Z140"/>
  <c r="Q202"/>
  <c r="Q171"/>
  <c r="Q140"/>
  <c r="H202"/>
  <c r="H171"/>
  <c r="H140"/>
  <c r="AE201"/>
  <c r="AE170"/>
  <c r="AE139"/>
  <c r="V201"/>
  <c r="V170"/>
  <c r="V139"/>
  <c r="M201"/>
  <c r="M170"/>
  <c r="M139"/>
  <c r="AG195"/>
  <c r="AG164"/>
  <c r="AG133"/>
  <c r="X195"/>
  <c r="X164"/>
  <c r="X133"/>
  <c r="O195"/>
  <c r="O164"/>
  <c r="O133"/>
  <c r="F195"/>
  <c r="AO195" s="1"/>
  <c r="F164"/>
  <c r="AO164" s="1"/>
  <c r="F133"/>
  <c r="AO133" s="1"/>
  <c r="AC184"/>
  <c r="AC153"/>
  <c r="AC122"/>
  <c r="T184"/>
  <c r="T153"/>
  <c r="T122"/>
  <c r="K184"/>
  <c r="K153"/>
  <c r="K122"/>
  <c r="AH183"/>
  <c r="AH152"/>
  <c r="AH121"/>
  <c r="Y183"/>
  <c r="Y152"/>
  <c r="Y121"/>
  <c r="P183"/>
  <c r="P152"/>
  <c r="P121"/>
  <c r="G183"/>
  <c r="G152"/>
  <c r="G121"/>
  <c r="AA182"/>
  <c r="AA151"/>
  <c r="AA120"/>
  <c r="R182"/>
  <c r="R151"/>
  <c r="R120"/>
  <c r="I182"/>
  <c r="I151"/>
  <c r="I120"/>
  <c r="AF181"/>
  <c r="AF150"/>
  <c r="AF119"/>
  <c r="W181"/>
  <c r="W150"/>
  <c r="W119"/>
  <c r="N181"/>
  <c r="N150"/>
  <c r="N119"/>
  <c r="E181"/>
  <c r="AN181" s="1"/>
  <c r="E150"/>
  <c r="AN150" s="1"/>
  <c r="E119"/>
  <c r="AN119" s="1"/>
  <c r="AB180"/>
  <c r="AB149"/>
  <c r="AB118"/>
  <c r="S180"/>
  <c r="S149"/>
  <c r="S118"/>
  <c r="J149"/>
  <c r="J180"/>
  <c r="J118"/>
  <c r="AD148"/>
  <c r="AD179"/>
  <c r="AD117"/>
  <c r="U148"/>
  <c r="U179"/>
  <c r="U117"/>
  <c r="L148"/>
  <c r="L179"/>
  <c r="L117"/>
  <c r="AI147"/>
  <c r="AI178"/>
  <c r="AI116"/>
  <c r="Z147"/>
  <c r="Z178"/>
  <c r="Z116"/>
  <c r="Q147"/>
  <c r="Q178"/>
  <c r="Q116"/>
  <c r="H147"/>
  <c r="H178"/>
  <c r="H116"/>
  <c r="AE146"/>
  <c r="AE177"/>
  <c r="AE115"/>
  <c r="V146"/>
  <c r="V177"/>
  <c r="V115"/>
  <c r="M146"/>
  <c r="M177"/>
  <c r="M115"/>
  <c r="AG145"/>
  <c r="AG176"/>
  <c r="AG114"/>
  <c r="X145"/>
  <c r="X176"/>
  <c r="X114"/>
  <c r="O145"/>
  <c r="O176"/>
  <c r="O114"/>
  <c r="F145"/>
  <c r="AO145" s="1"/>
  <c r="F176"/>
  <c r="AO176" s="1"/>
  <c r="F114"/>
  <c r="AO114" s="1"/>
  <c r="AC144"/>
  <c r="AC175"/>
  <c r="AC113"/>
  <c r="T144"/>
  <c r="T175"/>
  <c r="T113"/>
  <c r="K144"/>
  <c r="K175"/>
  <c r="K113"/>
  <c r="AD202"/>
  <c r="AD140"/>
  <c r="AD171"/>
  <c r="U202"/>
  <c r="U140"/>
  <c r="U171"/>
  <c r="L202"/>
  <c r="L140"/>
  <c r="L171"/>
  <c r="AI201"/>
  <c r="AI139"/>
  <c r="AI170"/>
  <c r="Z201"/>
  <c r="Z139"/>
  <c r="Z170"/>
  <c r="Q201"/>
  <c r="Q139"/>
  <c r="Q170"/>
  <c r="H201"/>
  <c r="H139"/>
  <c r="H170"/>
  <c r="AE195"/>
  <c r="AE133"/>
  <c r="AE164"/>
  <c r="V195"/>
  <c r="V133"/>
  <c r="V164"/>
  <c r="M195"/>
  <c r="M133"/>
  <c r="M164"/>
  <c r="AG184"/>
  <c r="AG122"/>
  <c r="AG153"/>
  <c r="X184"/>
  <c r="X122"/>
  <c r="X153"/>
  <c r="O184"/>
  <c r="O122"/>
  <c r="O153"/>
  <c r="F184"/>
  <c r="AO184" s="1"/>
  <c r="F122"/>
  <c r="AO122" s="1"/>
  <c r="F153"/>
  <c r="AO153" s="1"/>
  <c r="AC183"/>
  <c r="AC121"/>
  <c r="AC152"/>
  <c r="T183"/>
  <c r="T121"/>
  <c r="T152"/>
  <c r="K183"/>
  <c r="K152"/>
  <c r="K121"/>
  <c r="AH182"/>
  <c r="AH151"/>
  <c r="AH120"/>
  <c r="Y182"/>
  <c r="Y151"/>
  <c r="Y120"/>
  <c r="P182"/>
  <c r="P151"/>
  <c r="P120"/>
  <c r="G182"/>
  <c r="G151"/>
  <c r="G120"/>
  <c r="AA150"/>
  <c r="AA181"/>
  <c r="AA119"/>
  <c r="R150"/>
  <c r="R181"/>
  <c r="R119"/>
  <c r="I150"/>
  <c r="I181"/>
  <c r="I119"/>
  <c r="AF180"/>
  <c r="AF149"/>
  <c r="AF118"/>
  <c r="W180"/>
  <c r="W149"/>
  <c r="W118"/>
  <c r="N180"/>
  <c r="N149"/>
  <c r="N118"/>
  <c r="E180"/>
  <c r="AN180" s="1"/>
  <c r="E149"/>
  <c r="AN149" s="1"/>
  <c r="E118"/>
  <c r="AN118" s="1"/>
  <c r="AB179"/>
  <c r="AB148"/>
  <c r="AB117"/>
  <c r="S179"/>
  <c r="S148"/>
  <c r="S117"/>
  <c r="J179"/>
  <c r="J148"/>
  <c r="J117"/>
  <c r="AD178"/>
  <c r="AD147"/>
  <c r="AD116"/>
  <c r="U178"/>
  <c r="U147"/>
  <c r="U116"/>
  <c r="L178"/>
  <c r="L147"/>
  <c r="L116"/>
  <c r="AI177"/>
  <c r="AI146"/>
  <c r="AI115"/>
  <c r="Z177"/>
  <c r="Z146"/>
  <c r="Z115"/>
  <c r="Q177"/>
  <c r="Q146"/>
  <c r="Q115"/>
  <c r="H177"/>
  <c r="H146"/>
  <c r="H115"/>
  <c r="AE176"/>
  <c r="AE145"/>
  <c r="AE114"/>
  <c r="V176"/>
  <c r="V145"/>
  <c r="V114"/>
  <c r="M176"/>
  <c r="M145"/>
  <c r="M114"/>
  <c r="AG175"/>
  <c r="AG144"/>
  <c r="AG113"/>
  <c r="X175"/>
  <c r="X144"/>
  <c r="X113"/>
  <c r="O175"/>
  <c r="O144"/>
  <c r="O113"/>
  <c r="F175"/>
  <c r="AO175" s="1"/>
  <c r="F144"/>
  <c r="AO144" s="1"/>
  <c r="F113"/>
  <c r="AO113" s="1"/>
  <c r="J140" l="1"/>
  <c r="O9" i="4"/>
  <c r="O8"/>
  <c r="O7"/>
  <c r="BS192" i="3"/>
  <c r="AJ192" s="1"/>
  <c r="AL86" s="1"/>
  <c r="BS191"/>
  <c r="AJ191" s="1"/>
  <c r="AL85" s="1"/>
  <c r="BS190"/>
  <c r="AJ190" s="1"/>
  <c r="AL84" s="1"/>
  <c r="P8" i="4"/>
  <c r="P9"/>
  <c r="P7"/>
  <c r="Q8"/>
  <c r="Q7"/>
  <c r="Q9"/>
  <c r="S7"/>
  <c r="S8"/>
  <c r="S9"/>
  <c r="R7"/>
  <c r="R8"/>
  <c r="R9"/>
  <c r="BS194" i="3"/>
  <c r="AJ194" s="1"/>
  <c r="AL88" s="1"/>
  <c r="L139"/>
  <c r="BS193"/>
  <c r="AJ193" s="1"/>
  <c r="AL87" s="1"/>
  <c r="U201"/>
  <c r="U170"/>
  <c r="L170"/>
  <c r="J171"/>
  <c r="AP132"/>
  <c r="AP128"/>
  <c r="AP162"/>
  <c r="AP163"/>
  <c r="AP129"/>
  <c r="AP159"/>
  <c r="AP130"/>
  <c r="AP131"/>
  <c r="AP160"/>
  <c r="B9" i="4"/>
  <c r="AD10"/>
  <c r="O10" s="1"/>
  <c r="H112" i="3"/>
  <c r="AP195"/>
  <c r="AP182"/>
  <c r="AP179"/>
  <c r="AP176"/>
  <c r="AP171"/>
  <c r="AP153"/>
  <c r="AP150"/>
  <c r="AP147"/>
  <c r="AP202"/>
  <c r="AP184"/>
  <c r="AP181"/>
  <c r="AP178"/>
  <c r="AP175"/>
  <c r="AP170"/>
  <c r="AP152"/>
  <c r="AP149"/>
  <c r="AP146"/>
  <c r="AP201"/>
  <c r="AP183"/>
  <c r="AP180"/>
  <c r="AP177"/>
  <c r="AP164"/>
  <c r="AP151"/>
  <c r="AP145"/>
  <c r="AP133"/>
  <c r="AP120"/>
  <c r="AP117"/>
  <c r="AP114"/>
  <c r="AP148"/>
  <c r="AP144"/>
  <c r="AP140"/>
  <c r="AP122"/>
  <c r="AP119"/>
  <c r="AP116"/>
  <c r="AP113"/>
  <c r="AP139"/>
  <c r="AP121"/>
  <c r="AP118"/>
  <c r="AP115"/>
  <c r="S10" i="4" l="1"/>
  <c r="Q10"/>
  <c r="P10"/>
  <c r="R10"/>
  <c r="AQ132" i="3"/>
  <c r="AQ128"/>
  <c r="AQ130"/>
  <c r="AQ163"/>
  <c r="AQ162"/>
  <c r="AQ160"/>
  <c r="AQ131"/>
  <c r="AQ159"/>
  <c r="AQ129"/>
  <c r="AQ161"/>
  <c r="B10" i="4"/>
  <c r="AD11"/>
  <c r="D10"/>
  <c r="I112" i="3"/>
  <c r="AQ201"/>
  <c r="AQ183"/>
  <c r="AQ180"/>
  <c r="AQ177"/>
  <c r="AQ164"/>
  <c r="AQ151"/>
  <c r="AQ148"/>
  <c r="AQ195"/>
  <c r="AQ182"/>
  <c r="AQ179"/>
  <c r="AQ176"/>
  <c r="AQ171"/>
  <c r="AQ153"/>
  <c r="AQ150"/>
  <c r="AQ147"/>
  <c r="AQ202"/>
  <c r="AQ184"/>
  <c r="AQ181"/>
  <c r="AQ178"/>
  <c r="AQ175"/>
  <c r="AQ170"/>
  <c r="AQ152"/>
  <c r="AQ149"/>
  <c r="AQ139"/>
  <c r="AQ121"/>
  <c r="AQ118"/>
  <c r="AQ115"/>
  <c r="AQ145"/>
  <c r="AQ133"/>
  <c r="AQ120"/>
  <c r="AQ117"/>
  <c r="AQ114"/>
  <c r="AQ146"/>
  <c r="AQ144"/>
  <c r="AQ140"/>
  <c r="AQ122"/>
  <c r="AQ119"/>
  <c r="AQ116"/>
  <c r="AQ113"/>
  <c r="O11" i="4" l="1"/>
  <c r="Q11"/>
  <c r="S11"/>
  <c r="P11"/>
  <c r="R11"/>
  <c r="AR159" i="3"/>
  <c r="AR130"/>
  <c r="AR163"/>
  <c r="AR129"/>
  <c r="AR128"/>
  <c r="AR162"/>
  <c r="AR132"/>
  <c r="AR161"/>
  <c r="AR160"/>
  <c r="AR131"/>
  <c r="AD12" i="4"/>
  <c r="D12" s="1"/>
  <c r="B11"/>
  <c r="D11"/>
  <c r="AD13"/>
  <c r="J112" i="3"/>
  <c r="AR202"/>
  <c r="AR184"/>
  <c r="AR181"/>
  <c r="AR178"/>
  <c r="AR175"/>
  <c r="AR170"/>
  <c r="AR152"/>
  <c r="AR149"/>
  <c r="AR201"/>
  <c r="AR183"/>
  <c r="AR180"/>
  <c r="AR177"/>
  <c r="AR164"/>
  <c r="AR151"/>
  <c r="AR148"/>
  <c r="AR195"/>
  <c r="AR182"/>
  <c r="AR179"/>
  <c r="AR176"/>
  <c r="AR171"/>
  <c r="AR153"/>
  <c r="AR150"/>
  <c r="AR147"/>
  <c r="AR146"/>
  <c r="AR144"/>
  <c r="AR140"/>
  <c r="AR122"/>
  <c r="AR119"/>
  <c r="AR116"/>
  <c r="AR113"/>
  <c r="AR139"/>
  <c r="AR121"/>
  <c r="AR118"/>
  <c r="AR115"/>
  <c r="AR145"/>
  <c r="AR133"/>
  <c r="AR120"/>
  <c r="AR117"/>
  <c r="AR114"/>
  <c r="R13" i="4" l="1"/>
  <c r="O13"/>
  <c r="P13"/>
  <c r="Q13"/>
  <c r="S13"/>
  <c r="S12"/>
  <c r="P12"/>
  <c r="Q12"/>
  <c r="R12"/>
  <c r="O12"/>
  <c r="B12"/>
  <c r="AS162" i="3"/>
  <c r="AS130"/>
  <c r="AS129"/>
  <c r="AS128"/>
  <c r="AS132"/>
  <c r="AS163"/>
  <c r="AS161"/>
  <c r="AS160"/>
  <c r="AS159"/>
  <c r="AS131"/>
  <c r="AD14" i="4"/>
  <c r="D13"/>
  <c r="B13"/>
  <c r="K112" i="3"/>
  <c r="AS195"/>
  <c r="AS182"/>
  <c r="AS179"/>
  <c r="AS176"/>
  <c r="AS171"/>
  <c r="AS153"/>
  <c r="AS150"/>
  <c r="AS147"/>
  <c r="AS202"/>
  <c r="AS184"/>
  <c r="AS181"/>
  <c r="AS178"/>
  <c r="AS175"/>
  <c r="AS170"/>
  <c r="AS152"/>
  <c r="AS149"/>
  <c r="AS146"/>
  <c r="AS201"/>
  <c r="AS183"/>
  <c r="AS180"/>
  <c r="AS177"/>
  <c r="AS164"/>
  <c r="AS151"/>
  <c r="AS145"/>
  <c r="AS133"/>
  <c r="AS120"/>
  <c r="AS117"/>
  <c r="AS114"/>
  <c r="AS144"/>
  <c r="AS140"/>
  <c r="AS122"/>
  <c r="AS119"/>
  <c r="AS116"/>
  <c r="AS113"/>
  <c r="AS148"/>
  <c r="AS139"/>
  <c r="AS121"/>
  <c r="AS118"/>
  <c r="AS115"/>
  <c r="O14" i="4" l="1"/>
  <c r="P14"/>
  <c r="S14"/>
  <c r="R14"/>
  <c r="Q14"/>
  <c r="AT130" i="3"/>
  <c r="AT163"/>
  <c r="AT162"/>
  <c r="AT161"/>
  <c r="AT128"/>
  <c r="AT129"/>
  <c r="AT160"/>
  <c r="AT131"/>
  <c r="AT159"/>
  <c r="AT132"/>
  <c r="AD15" i="4"/>
  <c r="D14"/>
  <c r="B14"/>
  <c r="L112" i="3"/>
  <c r="AT201"/>
  <c r="AT183"/>
  <c r="AT180"/>
  <c r="AT177"/>
  <c r="AT164"/>
  <c r="AT151"/>
  <c r="AT148"/>
  <c r="AT195"/>
  <c r="AT182"/>
  <c r="AT179"/>
  <c r="AT176"/>
  <c r="AT171"/>
  <c r="AT153"/>
  <c r="AT150"/>
  <c r="AT147"/>
  <c r="AT202"/>
  <c r="AT184"/>
  <c r="AT181"/>
  <c r="AT178"/>
  <c r="AT175"/>
  <c r="AT170"/>
  <c r="AT152"/>
  <c r="AT139"/>
  <c r="AT121"/>
  <c r="AT118"/>
  <c r="AT115"/>
  <c r="AT149"/>
  <c r="AT146"/>
  <c r="AT145"/>
  <c r="AT133"/>
  <c r="AT120"/>
  <c r="AT117"/>
  <c r="AT114"/>
  <c r="AT144"/>
  <c r="AT140"/>
  <c r="AT122"/>
  <c r="AT119"/>
  <c r="AT116"/>
  <c r="AT113"/>
  <c r="Q15" i="4" l="1"/>
  <c r="R15"/>
  <c r="P15"/>
  <c r="S15"/>
  <c r="O15"/>
  <c r="AU163" i="3"/>
  <c r="AU129"/>
  <c r="AU128"/>
  <c r="AU162"/>
  <c r="AU132"/>
  <c r="AU161"/>
  <c r="AU159"/>
  <c r="AU131"/>
  <c r="AU160"/>
  <c r="AU130"/>
  <c r="AD16" i="4"/>
  <c r="D15"/>
  <c r="B15"/>
  <c r="M112" i="3"/>
  <c r="AU202"/>
  <c r="AU184"/>
  <c r="AU181"/>
  <c r="AU178"/>
  <c r="AU175"/>
  <c r="AU170"/>
  <c r="AU152"/>
  <c r="AU149"/>
  <c r="AU201"/>
  <c r="AU183"/>
  <c r="AU180"/>
  <c r="AU177"/>
  <c r="AU164"/>
  <c r="AU151"/>
  <c r="AU148"/>
  <c r="AU195"/>
  <c r="AU182"/>
  <c r="AU179"/>
  <c r="AU176"/>
  <c r="AU171"/>
  <c r="AU153"/>
  <c r="AU150"/>
  <c r="AU144"/>
  <c r="AU140"/>
  <c r="AU122"/>
  <c r="AU119"/>
  <c r="AU116"/>
  <c r="AU113"/>
  <c r="AU147"/>
  <c r="AU139"/>
  <c r="AU121"/>
  <c r="AU118"/>
  <c r="AU115"/>
  <c r="AU146"/>
  <c r="AU145"/>
  <c r="AU133"/>
  <c r="AU120"/>
  <c r="AU117"/>
  <c r="AU114"/>
  <c r="Q16" i="4" l="1"/>
  <c r="S16"/>
  <c r="O16"/>
  <c r="R16"/>
  <c r="P16"/>
  <c r="AV129" i="3"/>
  <c r="AV163"/>
  <c r="AV162"/>
  <c r="AV128"/>
  <c r="AV132"/>
  <c r="AV161"/>
  <c r="AV160"/>
  <c r="AV159"/>
  <c r="AV131"/>
  <c r="AV130"/>
  <c r="AD17" i="4"/>
  <c r="D16"/>
  <c r="B16"/>
  <c r="N112" i="3"/>
  <c r="AV195"/>
  <c r="AV182"/>
  <c r="AV179"/>
  <c r="AV176"/>
  <c r="AV171"/>
  <c r="AV153"/>
  <c r="AV150"/>
  <c r="AV147"/>
  <c r="AV202"/>
  <c r="AV184"/>
  <c r="AV181"/>
  <c r="AV178"/>
  <c r="AV175"/>
  <c r="AV170"/>
  <c r="AV152"/>
  <c r="AV149"/>
  <c r="AV146"/>
  <c r="AV201"/>
  <c r="AV183"/>
  <c r="AV180"/>
  <c r="AV177"/>
  <c r="AV164"/>
  <c r="AV151"/>
  <c r="AV148"/>
  <c r="AV145"/>
  <c r="AV133"/>
  <c r="AV120"/>
  <c r="AV117"/>
  <c r="AV114"/>
  <c r="AV144"/>
  <c r="AV140"/>
  <c r="AV122"/>
  <c r="AV119"/>
  <c r="AV116"/>
  <c r="AV113"/>
  <c r="AV139"/>
  <c r="AV121"/>
  <c r="AV118"/>
  <c r="AV115"/>
  <c r="O17" i="4" l="1"/>
  <c r="Q17"/>
  <c r="S17"/>
  <c r="R17"/>
  <c r="P17"/>
  <c r="AW160" i="3"/>
  <c r="AW131"/>
  <c r="AW159"/>
  <c r="AW129"/>
  <c r="AW130"/>
  <c r="AW163"/>
  <c r="AW132"/>
  <c r="AW162"/>
  <c r="AW161"/>
  <c r="AW128"/>
  <c r="AD18" i="4"/>
  <c r="D17"/>
  <c r="B17"/>
  <c r="O112" i="3"/>
  <c r="AW201"/>
  <c r="AW183"/>
  <c r="AW180"/>
  <c r="AW177"/>
  <c r="AW164"/>
  <c r="AW151"/>
  <c r="AW148"/>
  <c r="AW195"/>
  <c r="AW182"/>
  <c r="AW179"/>
  <c r="AW176"/>
  <c r="AW171"/>
  <c r="AW153"/>
  <c r="AW150"/>
  <c r="AW147"/>
  <c r="AW202"/>
  <c r="AW184"/>
  <c r="AW181"/>
  <c r="AW178"/>
  <c r="AW175"/>
  <c r="AW170"/>
  <c r="AW152"/>
  <c r="AW146"/>
  <c r="AW139"/>
  <c r="AW121"/>
  <c r="AW118"/>
  <c r="AW115"/>
  <c r="AW145"/>
  <c r="AW133"/>
  <c r="AW120"/>
  <c r="AW117"/>
  <c r="AW114"/>
  <c r="AW149"/>
  <c r="AW144"/>
  <c r="AW140"/>
  <c r="AW122"/>
  <c r="AW119"/>
  <c r="AW116"/>
  <c r="AW113"/>
  <c r="O18" i="4" l="1"/>
  <c r="R18"/>
  <c r="P18"/>
  <c r="Q18"/>
  <c r="S18"/>
  <c r="AX128" i="3"/>
  <c r="AX162"/>
  <c r="AX132"/>
  <c r="AX161"/>
  <c r="AX160"/>
  <c r="AX131"/>
  <c r="AX163"/>
  <c r="AX159"/>
  <c r="AX130"/>
  <c r="AX129"/>
  <c r="AD19" i="4"/>
  <c r="D18"/>
  <c r="B18"/>
  <c r="P112" i="3"/>
  <c r="AX202"/>
  <c r="AX184"/>
  <c r="AX181"/>
  <c r="AX178"/>
  <c r="AX175"/>
  <c r="AX170"/>
  <c r="AX152"/>
  <c r="AX149"/>
  <c r="AX146"/>
  <c r="AX201"/>
  <c r="AX183"/>
  <c r="AX180"/>
  <c r="AX177"/>
  <c r="AX164"/>
  <c r="AX151"/>
  <c r="AX148"/>
  <c r="AX195"/>
  <c r="AX182"/>
  <c r="AX179"/>
  <c r="AX176"/>
  <c r="AX171"/>
  <c r="AX153"/>
  <c r="AX150"/>
  <c r="AX144"/>
  <c r="AX140"/>
  <c r="AX122"/>
  <c r="AX119"/>
  <c r="AX116"/>
  <c r="AX113"/>
  <c r="AX139"/>
  <c r="AX121"/>
  <c r="AX118"/>
  <c r="AX115"/>
  <c r="AX147"/>
  <c r="AX145"/>
  <c r="AX133"/>
  <c r="AX120"/>
  <c r="AX117"/>
  <c r="AX114"/>
  <c r="R19" i="4" l="1"/>
  <c r="P19"/>
  <c r="S19"/>
  <c r="O19"/>
  <c r="Q19"/>
  <c r="AY163" i="3"/>
  <c r="AY162"/>
  <c r="AY128"/>
  <c r="AY132"/>
  <c r="AY161"/>
  <c r="AY160"/>
  <c r="AY131"/>
  <c r="AY130"/>
  <c r="AY159"/>
  <c r="AY129"/>
  <c r="AD20" i="4"/>
  <c r="D19"/>
  <c r="B19"/>
  <c r="Q112" i="3"/>
  <c r="AY195"/>
  <c r="AY182"/>
  <c r="AY179"/>
  <c r="AY176"/>
  <c r="AY171"/>
  <c r="AY153"/>
  <c r="AY150"/>
  <c r="AY147"/>
  <c r="AY202"/>
  <c r="AY184"/>
  <c r="AY181"/>
  <c r="AY178"/>
  <c r="AY175"/>
  <c r="AY170"/>
  <c r="AY152"/>
  <c r="AY149"/>
  <c r="AY146"/>
  <c r="AY201"/>
  <c r="AY183"/>
  <c r="AY180"/>
  <c r="AY177"/>
  <c r="AY164"/>
  <c r="AY151"/>
  <c r="AY145"/>
  <c r="AY133"/>
  <c r="AY120"/>
  <c r="AY117"/>
  <c r="AY114"/>
  <c r="AY148"/>
  <c r="AY144"/>
  <c r="AY140"/>
  <c r="AY122"/>
  <c r="AY119"/>
  <c r="AY116"/>
  <c r="AY113"/>
  <c r="AY139"/>
  <c r="AY121"/>
  <c r="AY118"/>
  <c r="AY115"/>
  <c r="P20" i="4" l="1"/>
  <c r="Q20"/>
  <c r="R20"/>
  <c r="O20"/>
  <c r="S20"/>
  <c r="AZ129" i="3"/>
  <c r="AZ161"/>
  <c r="AZ132"/>
  <c r="AZ128"/>
  <c r="AZ130"/>
  <c r="AZ163"/>
  <c r="AZ162"/>
  <c r="AZ160"/>
  <c r="AZ131"/>
  <c r="AZ159"/>
  <c r="AD21" i="4"/>
  <c r="D20"/>
  <c r="B20"/>
  <c r="R112" i="3"/>
  <c r="AZ201"/>
  <c r="AZ183"/>
  <c r="AZ180"/>
  <c r="AZ177"/>
  <c r="AZ164"/>
  <c r="AZ151"/>
  <c r="AZ148"/>
  <c r="AZ195"/>
  <c r="AZ182"/>
  <c r="AZ179"/>
  <c r="AZ176"/>
  <c r="AZ171"/>
  <c r="AZ153"/>
  <c r="AZ150"/>
  <c r="AZ147"/>
  <c r="AZ202"/>
  <c r="AZ184"/>
  <c r="AZ181"/>
  <c r="AZ178"/>
  <c r="AZ175"/>
  <c r="AZ170"/>
  <c r="AZ152"/>
  <c r="AZ149"/>
  <c r="AZ139"/>
  <c r="AZ121"/>
  <c r="AZ118"/>
  <c r="AZ115"/>
  <c r="AZ146"/>
  <c r="AZ145"/>
  <c r="AZ133"/>
  <c r="AZ120"/>
  <c r="AZ117"/>
  <c r="AZ114"/>
  <c r="AZ144"/>
  <c r="AZ140"/>
  <c r="AZ122"/>
  <c r="AZ119"/>
  <c r="AZ116"/>
  <c r="AZ113"/>
  <c r="P21" i="4" l="1"/>
  <c r="R21"/>
  <c r="O21"/>
  <c r="Q21"/>
  <c r="S21"/>
  <c r="BA161" i="3"/>
  <c r="BA160"/>
  <c r="BA131"/>
  <c r="BA159"/>
  <c r="BA130"/>
  <c r="BA163"/>
  <c r="BA129"/>
  <c r="BA128"/>
  <c r="BA162"/>
  <c r="BA132"/>
  <c r="AD22" i="4"/>
  <c r="D21"/>
  <c r="B21"/>
  <c r="S112" i="3"/>
  <c r="BA202"/>
  <c r="BA184"/>
  <c r="BA181"/>
  <c r="BA178"/>
  <c r="BA175"/>
  <c r="BA170"/>
  <c r="BA152"/>
  <c r="BA149"/>
  <c r="BA146"/>
  <c r="BA201"/>
  <c r="BA183"/>
  <c r="BA180"/>
  <c r="BA177"/>
  <c r="BA164"/>
  <c r="BA151"/>
  <c r="BA148"/>
  <c r="BA195"/>
  <c r="BA182"/>
  <c r="BA179"/>
  <c r="BA176"/>
  <c r="BA171"/>
  <c r="BA153"/>
  <c r="BA150"/>
  <c r="BA147"/>
  <c r="BA144"/>
  <c r="BA140"/>
  <c r="BA122"/>
  <c r="BA119"/>
  <c r="BA116"/>
  <c r="BA113"/>
  <c r="BA139"/>
  <c r="BA121"/>
  <c r="BA118"/>
  <c r="BA115"/>
  <c r="BA145"/>
  <c r="BA133"/>
  <c r="BA120"/>
  <c r="BA117"/>
  <c r="BA114"/>
  <c r="O22" i="4" l="1"/>
  <c r="R22"/>
  <c r="Q22"/>
  <c r="S22"/>
  <c r="P22"/>
  <c r="BB132" i="3"/>
  <c r="BB163"/>
  <c r="BB161"/>
  <c r="BB160"/>
  <c r="BB159"/>
  <c r="BB131"/>
  <c r="BB162"/>
  <c r="BB130"/>
  <c r="BB129"/>
  <c r="BB128"/>
  <c r="AD23" i="4"/>
  <c r="D22"/>
  <c r="B22"/>
  <c r="T112" i="3"/>
  <c r="BB195"/>
  <c r="BB182"/>
  <c r="BB179"/>
  <c r="BB176"/>
  <c r="BB171"/>
  <c r="BB153"/>
  <c r="BB150"/>
  <c r="BB147"/>
  <c r="BB202"/>
  <c r="BB184"/>
  <c r="BB181"/>
  <c r="BB178"/>
  <c r="BB175"/>
  <c r="BB170"/>
  <c r="BB152"/>
  <c r="BB149"/>
  <c r="BB146"/>
  <c r="BB201"/>
  <c r="BB183"/>
  <c r="BB180"/>
  <c r="BB177"/>
  <c r="BB164"/>
  <c r="BB151"/>
  <c r="BB145"/>
  <c r="BB133"/>
  <c r="BB120"/>
  <c r="BB117"/>
  <c r="BB114"/>
  <c r="BB144"/>
  <c r="BB140"/>
  <c r="BB122"/>
  <c r="BB119"/>
  <c r="BB116"/>
  <c r="BB113"/>
  <c r="BB148"/>
  <c r="BB139"/>
  <c r="BB121"/>
  <c r="BB118"/>
  <c r="BB115"/>
  <c r="S23" i="4" l="1"/>
  <c r="R23"/>
  <c r="P23"/>
  <c r="O23"/>
  <c r="Q23"/>
  <c r="BC159" i="3"/>
  <c r="BC132"/>
  <c r="BC130"/>
  <c r="BC163"/>
  <c r="BC162"/>
  <c r="BC161"/>
  <c r="BC128"/>
  <c r="BC129"/>
  <c r="BC160"/>
  <c r="BC131"/>
  <c r="AD24" i="4"/>
  <c r="D23"/>
  <c r="B23"/>
  <c r="U112" i="3"/>
  <c r="BC201"/>
  <c r="BC183"/>
  <c r="BC180"/>
  <c r="BC177"/>
  <c r="BC164"/>
  <c r="BC151"/>
  <c r="BC148"/>
  <c r="BC195"/>
  <c r="BC182"/>
  <c r="BC179"/>
  <c r="BC176"/>
  <c r="BC171"/>
  <c r="BC153"/>
  <c r="BC150"/>
  <c r="BC147"/>
  <c r="BC202"/>
  <c r="BC184"/>
  <c r="BC181"/>
  <c r="BC178"/>
  <c r="BC175"/>
  <c r="BC170"/>
  <c r="BC152"/>
  <c r="BC139"/>
  <c r="BC121"/>
  <c r="BC118"/>
  <c r="BC115"/>
  <c r="BC149"/>
  <c r="BC145"/>
  <c r="BC133"/>
  <c r="BC120"/>
  <c r="BC117"/>
  <c r="BC114"/>
  <c r="BC146"/>
  <c r="BC144"/>
  <c r="BC140"/>
  <c r="BC122"/>
  <c r="BC119"/>
  <c r="BC116"/>
  <c r="BC113"/>
  <c r="P24" i="4" l="1"/>
  <c r="Q24"/>
  <c r="S24"/>
  <c r="O24"/>
  <c r="R24"/>
  <c r="BD160" i="3"/>
  <c r="BD130"/>
  <c r="BD163"/>
  <c r="BD129"/>
  <c r="BD128"/>
  <c r="BD162"/>
  <c r="BD132"/>
  <c r="BD161"/>
  <c r="BD159"/>
  <c r="BD131"/>
  <c r="AD25" i="4"/>
  <c r="D24"/>
  <c r="B24"/>
  <c r="V112" i="3"/>
  <c r="BD202"/>
  <c r="BD184"/>
  <c r="BD181"/>
  <c r="BD178"/>
  <c r="BD175"/>
  <c r="BD170"/>
  <c r="BD152"/>
  <c r="BD149"/>
  <c r="BD146"/>
  <c r="BD201"/>
  <c r="BD183"/>
  <c r="BD180"/>
  <c r="BD177"/>
  <c r="BD164"/>
  <c r="BD151"/>
  <c r="BD148"/>
  <c r="BD195"/>
  <c r="BD182"/>
  <c r="BD179"/>
  <c r="BD176"/>
  <c r="BD171"/>
  <c r="BD153"/>
  <c r="BD150"/>
  <c r="BD144"/>
  <c r="BD140"/>
  <c r="BD122"/>
  <c r="BD119"/>
  <c r="BD116"/>
  <c r="BD113"/>
  <c r="BD147"/>
  <c r="BD139"/>
  <c r="BD121"/>
  <c r="BD118"/>
  <c r="BD115"/>
  <c r="BD145"/>
  <c r="BD133"/>
  <c r="BD120"/>
  <c r="BD117"/>
  <c r="BD114"/>
  <c r="O25" i="4" l="1"/>
  <c r="Q25"/>
  <c r="R25"/>
  <c r="P25"/>
  <c r="S25"/>
  <c r="BE160" i="3"/>
  <c r="BE159"/>
  <c r="BE131"/>
  <c r="BE130"/>
  <c r="BE129"/>
  <c r="BE163"/>
  <c r="BE162"/>
  <c r="BE128"/>
  <c r="BE132"/>
  <c r="BE161"/>
  <c r="AD26" i="4"/>
  <c r="D25"/>
  <c r="B25"/>
  <c r="W112" i="3"/>
  <c r="BE195"/>
  <c r="BE182"/>
  <c r="BE179"/>
  <c r="BE176"/>
  <c r="BE171"/>
  <c r="BE153"/>
  <c r="BE150"/>
  <c r="BE147"/>
  <c r="BE202"/>
  <c r="BE184"/>
  <c r="BE181"/>
  <c r="BE178"/>
  <c r="BE175"/>
  <c r="BE170"/>
  <c r="BE152"/>
  <c r="BE149"/>
  <c r="BE146"/>
  <c r="BE201"/>
  <c r="BE183"/>
  <c r="BE180"/>
  <c r="BE177"/>
  <c r="BE164"/>
  <c r="BE151"/>
  <c r="BE148"/>
  <c r="BE145"/>
  <c r="BE133"/>
  <c r="BE120"/>
  <c r="BE117"/>
  <c r="BE114"/>
  <c r="BE144"/>
  <c r="BE140"/>
  <c r="BE122"/>
  <c r="BE119"/>
  <c r="BE116"/>
  <c r="BE113"/>
  <c r="BE139"/>
  <c r="BE121"/>
  <c r="BE118"/>
  <c r="BE115"/>
  <c r="O26" i="4" l="1"/>
  <c r="S26"/>
  <c r="R26"/>
  <c r="Q26"/>
  <c r="P26"/>
  <c r="BF162" i="3"/>
  <c r="BF161"/>
  <c r="BF128"/>
  <c r="BF160"/>
  <c r="BF131"/>
  <c r="BF159"/>
  <c r="BF129"/>
  <c r="BF130"/>
  <c r="BF163"/>
  <c r="BF132"/>
  <c r="AD27" i="4"/>
  <c r="D26"/>
  <c r="B26"/>
  <c r="X112" i="3"/>
  <c r="BF201"/>
  <c r="BF183"/>
  <c r="BF180"/>
  <c r="BF177"/>
  <c r="BF164"/>
  <c r="BF151"/>
  <c r="BF148"/>
  <c r="BF195"/>
  <c r="BF182"/>
  <c r="BF179"/>
  <c r="BF176"/>
  <c r="BF171"/>
  <c r="BF153"/>
  <c r="BF150"/>
  <c r="BF147"/>
  <c r="BF202"/>
  <c r="BF184"/>
  <c r="BF181"/>
  <c r="BF178"/>
  <c r="BF175"/>
  <c r="BF170"/>
  <c r="BF152"/>
  <c r="BF149"/>
  <c r="BF146"/>
  <c r="BF139"/>
  <c r="BF121"/>
  <c r="BF118"/>
  <c r="BF115"/>
  <c r="BF145"/>
  <c r="BF133"/>
  <c r="BF120"/>
  <c r="BF117"/>
  <c r="BF114"/>
  <c r="BF144"/>
  <c r="BF140"/>
  <c r="BF122"/>
  <c r="BF119"/>
  <c r="BF116"/>
  <c r="BF113"/>
  <c r="P27" i="4" l="1"/>
  <c r="S27"/>
  <c r="R27"/>
  <c r="O27"/>
  <c r="Q27"/>
  <c r="BG129" i="3"/>
  <c r="BG128"/>
  <c r="BG162"/>
  <c r="BG132"/>
  <c r="BG161"/>
  <c r="BG160"/>
  <c r="BG131"/>
  <c r="BG163"/>
  <c r="BG159"/>
  <c r="BG130"/>
  <c r="AD28" i="4"/>
  <c r="D27"/>
  <c r="B27"/>
  <c r="Y112" i="3"/>
  <c r="BG202"/>
  <c r="BG184"/>
  <c r="BG181"/>
  <c r="BG178"/>
  <c r="BG175"/>
  <c r="BG170"/>
  <c r="BG152"/>
  <c r="BG149"/>
  <c r="BG146"/>
  <c r="BG201"/>
  <c r="BG183"/>
  <c r="BG180"/>
  <c r="BG177"/>
  <c r="BG164"/>
  <c r="BG151"/>
  <c r="BG148"/>
  <c r="BG195"/>
  <c r="BG182"/>
  <c r="BG179"/>
  <c r="BG176"/>
  <c r="BG171"/>
  <c r="BG153"/>
  <c r="BG150"/>
  <c r="BG144"/>
  <c r="BG140"/>
  <c r="BG122"/>
  <c r="BG119"/>
  <c r="BG116"/>
  <c r="BG113"/>
  <c r="BG139"/>
  <c r="BG121"/>
  <c r="BG118"/>
  <c r="BG115"/>
  <c r="BG147"/>
  <c r="BG145"/>
  <c r="BG133"/>
  <c r="BG120"/>
  <c r="BG117"/>
  <c r="BG114"/>
  <c r="P28" i="4" l="1"/>
  <c r="S28"/>
  <c r="O28"/>
  <c r="R28"/>
  <c r="Q28"/>
  <c r="BH130" i="3"/>
  <c r="BH159"/>
  <c r="BH129"/>
  <c r="BH163"/>
  <c r="BH162"/>
  <c r="BH128"/>
  <c r="BH132"/>
  <c r="BH161"/>
  <c r="BH160"/>
  <c r="BH131"/>
  <c r="AD29" i="4"/>
  <c r="D28"/>
  <c r="B28"/>
  <c r="Z112" i="3"/>
  <c r="BH195"/>
  <c r="BH182"/>
  <c r="BH179"/>
  <c r="BH176"/>
  <c r="BH171"/>
  <c r="BH153"/>
  <c r="BH150"/>
  <c r="BH147"/>
  <c r="BH202"/>
  <c r="BH184"/>
  <c r="BH181"/>
  <c r="BH178"/>
  <c r="BH175"/>
  <c r="BH170"/>
  <c r="BH152"/>
  <c r="BH149"/>
  <c r="BH146"/>
  <c r="BH201"/>
  <c r="BH183"/>
  <c r="BH180"/>
  <c r="BH177"/>
  <c r="BH164"/>
  <c r="BH151"/>
  <c r="BH145"/>
  <c r="BH133"/>
  <c r="BH120"/>
  <c r="BH117"/>
  <c r="BH114"/>
  <c r="BH148"/>
  <c r="BH144"/>
  <c r="BH140"/>
  <c r="BH122"/>
  <c r="BH119"/>
  <c r="BH116"/>
  <c r="BH113"/>
  <c r="BH139"/>
  <c r="BH121"/>
  <c r="BH118"/>
  <c r="BH115"/>
  <c r="Q29" i="4" l="1"/>
  <c r="R29"/>
  <c r="O29"/>
  <c r="S29"/>
  <c r="P29"/>
  <c r="BI163" i="3"/>
  <c r="BI162"/>
  <c r="BI160"/>
  <c r="BI131"/>
  <c r="BI159"/>
  <c r="BI129"/>
  <c r="BI161"/>
  <c r="BI132"/>
  <c r="BI128"/>
  <c r="BI130"/>
  <c r="AD30" i="4"/>
  <c r="D29"/>
  <c r="B29"/>
  <c r="AA112" i="3"/>
  <c r="BI201"/>
  <c r="BI183"/>
  <c r="BI180"/>
  <c r="BI177"/>
  <c r="BI164"/>
  <c r="BI151"/>
  <c r="BI148"/>
  <c r="BI195"/>
  <c r="BI182"/>
  <c r="BI179"/>
  <c r="BI176"/>
  <c r="BI171"/>
  <c r="BI153"/>
  <c r="BI150"/>
  <c r="BI147"/>
  <c r="BI202"/>
  <c r="BI184"/>
  <c r="BI181"/>
  <c r="BI178"/>
  <c r="BI175"/>
  <c r="BI170"/>
  <c r="BI152"/>
  <c r="BI149"/>
  <c r="BI139"/>
  <c r="BI121"/>
  <c r="BI118"/>
  <c r="BI115"/>
  <c r="BI146"/>
  <c r="BI145"/>
  <c r="BI133"/>
  <c r="BI120"/>
  <c r="BI117"/>
  <c r="BI114"/>
  <c r="BI144"/>
  <c r="BI140"/>
  <c r="BI122"/>
  <c r="BI119"/>
  <c r="BI116"/>
  <c r="BI113"/>
  <c r="O30" i="4" l="1"/>
  <c r="R30"/>
  <c r="Q30"/>
  <c r="S30"/>
  <c r="P30"/>
  <c r="BJ128" i="3"/>
  <c r="BJ162"/>
  <c r="BJ132"/>
  <c r="BJ161"/>
  <c r="BJ160"/>
  <c r="BJ131"/>
  <c r="BJ159"/>
  <c r="BJ130"/>
  <c r="BJ163"/>
  <c r="BJ129"/>
  <c r="AD31" i="4"/>
  <c r="D30"/>
  <c r="B30"/>
  <c r="AB112" i="3"/>
  <c r="BJ202"/>
  <c r="BJ184"/>
  <c r="BJ181"/>
  <c r="BJ178"/>
  <c r="BJ175"/>
  <c r="BJ170"/>
  <c r="BJ152"/>
  <c r="BJ149"/>
  <c r="BJ146"/>
  <c r="BJ201"/>
  <c r="BJ183"/>
  <c r="BJ180"/>
  <c r="BJ177"/>
  <c r="BJ164"/>
  <c r="BJ151"/>
  <c r="BJ148"/>
  <c r="BJ195"/>
  <c r="BJ182"/>
  <c r="BJ179"/>
  <c r="BJ176"/>
  <c r="BJ171"/>
  <c r="BJ153"/>
  <c r="BJ150"/>
  <c r="BJ147"/>
  <c r="BJ144"/>
  <c r="BJ140"/>
  <c r="BJ122"/>
  <c r="BJ119"/>
  <c r="BJ116"/>
  <c r="BJ113"/>
  <c r="BJ139"/>
  <c r="BJ121"/>
  <c r="BJ118"/>
  <c r="BJ115"/>
  <c r="BJ145"/>
  <c r="BJ133"/>
  <c r="BJ120"/>
  <c r="BJ117"/>
  <c r="BJ114"/>
  <c r="S31" i="4" l="1"/>
  <c r="P31"/>
  <c r="Q31"/>
  <c r="R31"/>
  <c r="O31"/>
  <c r="BK129" i="3"/>
  <c r="BK128"/>
  <c r="BK132"/>
  <c r="BK163"/>
  <c r="BK161"/>
  <c r="BK160"/>
  <c r="BK159"/>
  <c r="BK131"/>
  <c r="BK162"/>
  <c r="BK130"/>
  <c r="AD32" i="4"/>
  <c r="D31"/>
  <c r="B31"/>
  <c r="AC112" i="3"/>
  <c r="BK195"/>
  <c r="BK182"/>
  <c r="BK179"/>
  <c r="BK176"/>
  <c r="BK171"/>
  <c r="BK153"/>
  <c r="BK150"/>
  <c r="BK147"/>
  <c r="BK202"/>
  <c r="BK184"/>
  <c r="BK181"/>
  <c r="BK178"/>
  <c r="BK175"/>
  <c r="BK170"/>
  <c r="BK152"/>
  <c r="BK149"/>
  <c r="BK146"/>
  <c r="BK201"/>
  <c r="BK183"/>
  <c r="BK180"/>
  <c r="BK177"/>
  <c r="BK164"/>
  <c r="BK151"/>
  <c r="BK145"/>
  <c r="BK133"/>
  <c r="BK120"/>
  <c r="BK117"/>
  <c r="BK114"/>
  <c r="BK144"/>
  <c r="BK140"/>
  <c r="BK122"/>
  <c r="BK119"/>
  <c r="BK116"/>
  <c r="BK113"/>
  <c r="BK148"/>
  <c r="BK139"/>
  <c r="BK121"/>
  <c r="BK118"/>
  <c r="BK115"/>
  <c r="R32" i="4" l="1"/>
  <c r="O32"/>
  <c r="P32"/>
  <c r="Q32"/>
  <c r="S32"/>
  <c r="BL129" i="3"/>
  <c r="BL160"/>
  <c r="BL131"/>
  <c r="BL159"/>
  <c r="BL132"/>
  <c r="BL130"/>
  <c r="BL163"/>
  <c r="BL162"/>
  <c r="BL161"/>
  <c r="BL128"/>
  <c r="AD33" i="4"/>
  <c r="D32"/>
  <c r="B32"/>
  <c r="AD112" i="3"/>
  <c r="BL201"/>
  <c r="BL183"/>
  <c r="BL180"/>
  <c r="BL177"/>
  <c r="BL164"/>
  <c r="BL151"/>
  <c r="BL148"/>
  <c r="BL195"/>
  <c r="BL182"/>
  <c r="BL179"/>
  <c r="BL176"/>
  <c r="BL171"/>
  <c r="BL153"/>
  <c r="BL150"/>
  <c r="BL147"/>
  <c r="BL202"/>
  <c r="BL184"/>
  <c r="BL181"/>
  <c r="BL178"/>
  <c r="BL175"/>
  <c r="BL170"/>
  <c r="BL152"/>
  <c r="BL149"/>
  <c r="BL139"/>
  <c r="BL121"/>
  <c r="BL118"/>
  <c r="BL115"/>
  <c r="BL145"/>
  <c r="BL133"/>
  <c r="BL120"/>
  <c r="BL117"/>
  <c r="BL114"/>
  <c r="BL146"/>
  <c r="BL144"/>
  <c r="BL140"/>
  <c r="BL122"/>
  <c r="BL119"/>
  <c r="BL116"/>
  <c r="BL113"/>
  <c r="O33" i="4" l="1"/>
  <c r="Q33"/>
  <c r="R33"/>
  <c r="P33"/>
  <c r="S33"/>
  <c r="BM162" i="3"/>
  <c r="BM132"/>
  <c r="BM161"/>
  <c r="BM159"/>
  <c r="BM131"/>
  <c r="BM160"/>
  <c r="BM130"/>
  <c r="BM163"/>
  <c r="BM129"/>
  <c r="BM128"/>
  <c r="AD34" i="4"/>
  <c r="D33"/>
  <c r="B33"/>
  <c r="AE112" i="3"/>
  <c r="BM202"/>
  <c r="BM184"/>
  <c r="BM181"/>
  <c r="BM178"/>
  <c r="BM175"/>
  <c r="BM170"/>
  <c r="BM152"/>
  <c r="BM149"/>
  <c r="BM146"/>
  <c r="BM201"/>
  <c r="BM183"/>
  <c r="BM180"/>
  <c r="BM177"/>
  <c r="BM164"/>
  <c r="BM151"/>
  <c r="BM148"/>
  <c r="BM195"/>
  <c r="BM182"/>
  <c r="BM179"/>
  <c r="BM176"/>
  <c r="BM171"/>
  <c r="BM153"/>
  <c r="BM150"/>
  <c r="BM144"/>
  <c r="BM140"/>
  <c r="BM122"/>
  <c r="BM119"/>
  <c r="BM116"/>
  <c r="BM113"/>
  <c r="BM147"/>
  <c r="BM139"/>
  <c r="BM121"/>
  <c r="BM118"/>
  <c r="BM115"/>
  <c r="BM145"/>
  <c r="BM133"/>
  <c r="BM120"/>
  <c r="BM117"/>
  <c r="BM114"/>
  <c r="P34" i="4" l="1"/>
  <c r="Q34"/>
  <c r="S34"/>
  <c r="O34"/>
  <c r="R34"/>
  <c r="BN128" i="3"/>
  <c r="BN132"/>
  <c r="BN161"/>
  <c r="BN160"/>
  <c r="BN159"/>
  <c r="BN131"/>
  <c r="BN130"/>
  <c r="BN129"/>
  <c r="BN163"/>
  <c r="BN162"/>
  <c r="AD35" i="4"/>
  <c r="D34"/>
  <c r="B34"/>
  <c r="AF112" i="3"/>
  <c r="BN195"/>
  <c r="BN182"/>
  <c r="BN179"/>
  <c r="BN176"/>
  <c r="BN171"/>
  <c r="BN153"/>
  <c r="BN150"/>
  <c r="BN147"/>
  <c r="BN202"/>
  <c r="BN184"/>
  <c r="BN181"/>
  <c r="BN178"/>
  <c r="BN175"/>
  <c r="BN170"/>
  <c r="BN152"/>
  <c r="BN149"/>
  <c r="BN146"/>
  <c r="BN201"/>
  <c r="BN183"/>
  <c r="BN180"/>
  <c r="BN177"/>
  <c r="BN164"/>
  <c r="BN151"/>
  <c r="BN148"/>
  <c r="BN145"/>
  <c r="BN133"/>
  <c r="BN120"/>
  <c r="BN117"/>
  <c r="BN114"/>
  <c r="BN144"/>
  <c r="BN140"/>
  <c r="BN122"/>
  <c r="BN119"/>
  <c r="BN116"/>
  <c r="BN113"/>
  <c r="BN139"/>
  <c r="BN121"/>
  <c r="BN118"/>
  <c r="BN115"/>
  <c r="P35" i="4" l="1"/>
  <c r="R35"/>
  <c r="Q35"/>
  <c r="O35"/>
  <c r="S35"/>
  <c r="BO130" i="3"/>
  <c r="BO163"/>
  <c r="BO132"/>
  <c r="BO162"/>
  <c r="BO161"/>
  <c r="BO128"/>
  <c r="BO160"/>
  <c r="BO131"/>
  <c r="BO159"/>
  <c r="BO129"/>
  <c r="AD36" i="4"/>
  <c r="D35"/>
  <c r="B35"/>
  <c r="AG112" i="3"/>
  <c r="BO201"/>
  <c r="BO183"/>
  <c r="BO180"/>
  <c r="BO177"/>
  <c r="BO164"/>
  <c r="BO151"/>
  <c r="BO148"/>
  <c r="BO195"/>
  <c r="BO182"/>
  <c r="BO179"/>
  <c r="BO176"/>
  <c r="BO171"/>
  <c r="BO153"/>
  <c r="BO150"/>
  <c r="BO147"/>
  <c r="BO202"/>
  <c r="BO184"/>
  <c r="BO181"/>
  <c r="BO178"/>
  <c r="BO175"/>
  <c r="BO170"/>
  <c r="BO152"/>
  <c r="BO149"/>
  <c r="BO146"/>
  <c r="BO139"/>
  <c r="BO121"/>
  <c r="BO118"/>
  <c r="BO115"/>
  <c r="BO145"/>
  <c r="BO133"/>
  <c r="BO120"/>
  <c r="BO117"/>
  <c r="BO114"/>
  <c r="BO144"/>
  <c r="BO140"/>
  <c r="BO122"/>
  <c r="BO119"/>
  <c r="BO116"/>
  <c r="BO113"/>
  <c r="S36" i="4" l="1"/>
  <c r="R36"/>
  <c r="O36"/>
  <c r="P36"/>
  <c r="Q36"/>
  <c r="BP131" i="3"/>
  <c r="BP163"/>
  <c r="BP159"/>
  <c r="BP130"/>
  <c r="BP129"/>
  <c r="BP128"/>
  <c r="BP162"/>
  <c r="BP132"/>
  <c r="BP161"/>
  <c r="BP160"/>
  <c r="AD37" i="4"/>
  <c r="D36"/>
  <c r="B36"/>
  <c r="AH112" i="3"/>
  <c r="BP202"/>
  <c r="BP184"/>
  <c r="BP181"/>
  <c r="BP178"/>
  <c r="BP175"/>
  <c r="BP170"/>
  <c r="BP152"/>
  <c r="BP149"/>
  <c r="BP146"/>
  <c r="BP201"/>
  <c r="BP183"/>
  <c r="BP180"/>
  <c r="BP177"/>
  <c r="BP164"/>
  <c r="BP151"/>
  <c r="BP148"/>
  <c r="BP195"/>
  <c r="BP182"/>
  <c r="BP179"/>
  <c r="BP176"/>
  <c r="BP171"/>
  <c r="BP153"/>
  <c r="BP150"/>
  <c r="BP144"/>
  <c r="BP140"/>
  <c r="BP122"/>
  <c r="BP119"/>
  <c r="BP116"/>
  <c r="BP113"/>
  <c r="BP139"/>
  <c r="BP121"/>
  <c r="BP118"/>
  <c r="BP115"/>
  <c r="BP147"/>
  <c r="BP145"/>
  <c r="BP133"/>
  <c r="BP120"/>
  <c r="BP117"/>
  <c r="BP114"/>
  <c r="O37" i="4" l="1"/>
  <c r="R37"/>
  <c r="P37"/>
  <c r="Q37"/>
  <c r="S37"/>
  <c r="BQ161" i="3"/>
  <c r="BQ160"/>
  <c r="BQ131"/>
  <c r="BQ130"/>
  <c r="BQ159"/>
  <c r="BQ129"/>
  <c r="BQ163"/>
  <c r="BQ162"/>
  <c r="BQ128"/>
  <c r="BQ132"/>
  <c r="AD38" i="4"/>
  <c r="D37"/>
  <c r="B37"/>
  <c r="AI112" i="3"/>
  <c r="BQ195"/>
  <c r="BQ182"/>
  <c r="BQ179"/>
  <c r="BQ176"/>
  <c r="BQ171"/>
  <c r="BQ153"/>
  <c r="BQ150"/>
  <c r="BQ147"/>
  <c r="BQ202"/>
  <c r="BQ184"/>
  <c r="BQ181"/>
  <c r="BQ178"/>
  <c r="BQ175"/>
  <c r="BQ170"/>
  <c r="BQ152"/>
  <c r="BQ149"/>
  <c r="BQ146"/>
  <c r="BQ201"/>
  <c r="BQ183"/>
  <c r="BQ180"/>
  <c r="BQ177"/>
  <c r="BQ164"/>
  <c r="BQ151"/>
  <c r="BQ145"/>
  <c r="BQ133"/>
  <c r="BQ120"/>
  <c r="BQ117"/>
  <c r="BQ114"/>
  <c r="BQ148"/>
  <c r="BQ144"/>
  <c r="BQ140"/>
  <c r="BQ122"/>
  <c r="BQ119"/>
  <c r="BQ116"/>
  <c r="BQ113"/>
  <c r="BQ139"/>
  <c r="BQ121"/>
  <c r="BQ118"/>
  <c r="BQ115"/>
  <c r="O38" i="4" l="1"/>
  <c r="Q38"/>
  <c r="S38"/>
  <c r="P38"/>
  <c r="R38"/>
  <c r="BR132" i="3"/>
  <c r="BS132" s="1"/>
  <c r="AJ132" s="1"/>
  <c r="AJ88" s="1"/>
  <c r="BR128"/>
  <c r="BS128" s="1"/>
  <c r="AJ128" s="1"/>
  <c r="AJ84" s="1"/>
  <c r="BR130"/>
  <c r="BS130" s="1"/>
  <c r="AJ130" s="1"/>
  <c r="AJ86" s="1"/>
  <c r="BR163"/>
  <c r="BS163" s="1"/>
  <c r="AJ163" s="1"/>
  <c r="AK88" s="1"/>
  <c r="BR162"/>
  <c r="BS162" s="1"/>
  <c r="AJ162" s="1"/>
  <c r="AK87" s="1"/>
  <c r="BR160"/>
  <c r="BS160" s="1"/>
  <c r="AJ160" s="1"/>
  <c r="AK85" s="1"/>
  <c r="BR131"/>
  <c r="BS131" s="1"/>
  <c r="AJ131" s="1"/>
  <c r="BR159"/>
  <c r="BS159" s="1"/>
  <c r="AJ159" s="1"/>
  <c r="AK84" s="1"/>
  <c r="BR129"/>
  <c r="BS129" s="1"/>
  <c r="AJ129" s="1"/>
  <c r="AJ85" s="1"/>
  <c r="BR161"/>
  <c r="BS161" s="1"/>
  <c r="AJ161" s="1"/>
  <c r="AK86" s="1"/>
  <c r="AD39" i="4"/>
  <c r="D38"/>
  <c r="B38"/>
  <c r="BR201" i="3"/>
  <c r="BS201" s="1"/>
  <c r="AJ201" s="1"/>
  <c r="BR183"/>
  <c r="BS183" s="1"/>
  <c r="AJ183" s="1"/>
  <c r="AL77" s="1"/>
  <c r="BR180"/>
  <c r="BS180" s="1"/>
  <c r="AJ180" s="1"/>
  <c r="AL74" s="1"/>
  <c r="BR177"/>
  <c r="BS177" s="1"/>
  <c r="AJ177" s="1"/>
  <c r="AL71" s="1"/>
  <c r="BR164"/>
  <c r="BS164" s="1"/>
  <c r="AJ164" s="1"/>
  <c r="BR151"/>
  <c r="BS151" s="1"/>
  <c r="AJ151" s="1"/>
  <c r="AK76" s="1"/>
  <c r="BR148"/>
  <c r="BS148" s="1"/>
  <c r="AJ148" s="1"/>
  <c r="AK73" s="1"/>
  <c r="BR195"/>
  <c r="BS195" s="1"/>
  <c r="AJ195" s="1"/>
  <c r="BR182"/>
  <c r="BS182" s="1"/>
  <c r="AJ182" s="1"/>
  <c r="AL76" s="1"/>
  <c r="BR179"/>
  <c r="BS179" s="1"/>
  <c r="AJ179" s="1"/>
  <c r="AL73" s="1"/>
  <c r="BR176"/>
  <c r="BS176" s="1"/>
  <c r="AJ176" s="1"/>
  <c r="AL70" s="1"/>
  <c r="BR171"/>
  <c r="BS171" s="1"/>
  <c r="AJ171" s="1"/>
  <c r="BR153"/>
  <c r="BS153" s="1"/>
  <c r="AJ153" s="1"/>
  <c r="AK78" s="1"/>
  <c r="BR150"/>
  <c r="BS150" s="1"/>
  <c r="AJ150" s="1"/>
  <c r="AK75" s="1"/>
  <c r="BR147"/>
  <c r="BS147" s="1"/>
  <c r="AJ147" s="1"/>
  <c r="AK72" s="1"/>
  <c r="BR202"/>
  <c r="BS202" s="1"/>
  <c r="AJ202" s="1"/>
  <c r="BR184"/>
  <c r="BS184" s="1"/>
  <c r="AJ184" s="1"/>
  <c r="AL78" s="1"/>
  <c r="BR181"/>
  <c r="BS181" s="1"/>
  <c r="AJ181" s="1"/>
  <c r="AL75" s="1"/>
  <c r="BR178"/>
  <c r="BS178" s="1"/>
  <c r="AJ178" s="1"/>
  <c r="AL72" s="1"/>
  <c r="BR175"/>
  <c r="BS175" s="1"/>
  <c r="AJ175" s="1"/>
  <c r="AL69" s="1"/>
  <c r="BR170"/>
  <c r="BS170" s="1"/>
  <c r="AJ170" s="1"/>
  <c r="BR152"/>
  <c r="BS152" s="1"/>
  <c r="AJ152" s="1"/>
  <c r="AK77" s="1"/>
  <c r="BR149"/>
  <c r="BS149" s="1"/>
  <c r="AJ149" s="1"/>
  <c r="AK74" s="1"/>
  <c r="BR139"/>
  <c r="BS139" s="1"/>
  <c r="AJ139" s="1"/>
  <c r="BR121"/>
  <c r="BS121" s="1"/>
  <c r="AJ121" s="1"/>
  <c r="AJ77" s="1"/>
  <c r="BR118"/>
  <c r="BS118" s="1"/>
  <c r="AJ118" s="1"/>
  <c r="AJ74" s="1"/>
  <c r="J38" i="4" s="1"/>
  <c r="BR115" i="3"/>
  <c r="BS115" s="1"/>
  <c r="AJ115" s="1"/>
  <c r="AJ71" s="1"/>
  <c r="BR146"/>
  <c r="BS146" s="1"/>
  <c r="AJ146" s="1"/>
  <c r="AK71" s="1"/>
  <c r="BR145"/>
  <c r="BS145" s="1"/>
  <c r="AJ145" s="1"/>
  <c r="AK70" s="1"/>
  <c r="BR133"/>
  <c r="BS133" s="1"/>
  <c r="AJ133" s="1"/>
  <c r="BR120"/>
  <c r="BS120" s="1"/>
  <c r="AJ120" s="1"/>
  <c r="AJ76" s="1"/>
  <c r="BR117"/>
  <c r="BS117" s="1"/>
  <c r="AJ117" s="1"/>
  <c r="AJ73" s="1"/>
  <c r="BR114"/>
  <c r="BS114" s="1"/>
  <c r="AJ114" s="1"/>
  <c r="AJ70" s="1"/>
  <c r="BR144"/>
  <c r="BS144" s="1"/>
  <c r="AJ144" s="1"/>
  <c r="AK69" s="1"/>
  <c r="BR140"/>
  <c r="BS140" s="1"/>
  <c r="AJ140" s="1"/>
  <c r="BR122"/>
  <c r="BS122" s="1"/>
  <c r="AJ122" s="1"/>
  <c r="AJ78" s="1"/>
  <c r="BR119"/>
  <c r="BS119" s="1"/>
  <c r="AJ119" s="1"/>
  <c r="AJ75" s="1"/>
  <c r="BR116"/>
  <c r="BS116" s="1"/>
  <c r="AJ116" s="1"/>
  <c r="AJ72" s="1"/>
  <c r="BR113"/>
  <c r="BS113" s="1"/>
  <c r="AJ113" s="1"/>
  <c r="AJ69" s="1"/>
  <c r="S39" i="4" l="1"/>
  <c r="P39"/>
  <c r="Q39"/>
  <c r="R39"/>
  <c r="O39"/>
  <c r="AJ87" i="3"/>
  <c r="W7" i="4" s="1"/>
  <c r="H38"/>
  <c r="I38"/>
  <c r="T38"/>
  <c r="U7"/>
  <c r="V38"/>
  <c r="AJ95" i="3"/>
  <c r="AK95"/>
  <c r="AL95"/>
  <c r="E7" i="4"/>
  <c r="U9"/>
  <c r="U13"/>
  <c r="U16"/>
  <c r="U22"/>
  <c r="U25"/>
  <c r="U31"/>
  <c r="U34"/>
  <c r="W12"/>
  <c r="W21"/>
  <c r="W30"/>
  <c r="V7"/>
  <c r="V8"/>
  <c r="V9"/>
  <c r="V10"/>
  <c r="V11"/>
  <c r="V13"/>
  <c r="V12"/>
  <c r="V14"/>
  <c r="V15"/>
  <c r="V16"/>
  <c r="V17"/>
  <c r="V18"/>
  <c r="V19"/>
  <c r="V20"/>
  <c r="V21"/>
  <c r="V22"/>
  <c r="V23"/>
  <c r="V24"/>
  <c r="V25"/>
  <c r="V26"/>
  <c r="V27"/>
  <c r="V28"/>
  <c r="V29"/>
  <c r="V30"/>
  <c r="V31"/>
  <c r="V32"/>
  <c r="V33"/>
  <c r="V34"/>
  <c r="V35"/>
  <c r="V36"/>
  <c r="V37"/>
  <c r="X7"/>
  <c r="X9"/>
  <c r="X8"/>
  <c r="X10"/>
  <c r="X11"/>
  <c r="X12"/>
  <c r="X13"/>
  <c r="X14"/>
  <c r="X15"/>
  <c r="X16"/>
  <c r="X17"/>
  <c r="X18"/>
  <c r="X19"/>
  <c r="X20"/>
  <c r="X21"/>
  <c r="X22"/>
  <c r="X23"/>
  <c r="X24"/>
  <c r="X25"/>
  <c r="X26"/>
  <c r="X27"/>
  <c r="X28"/>
  <c r="X29"/>
  <c r="X30"/>
  <c r="X31"/>
  <c r="X32"/>
  <c r="X33"/>
  <c r="X34"/>
  <c r="X35"/>
  <c r="X36"/>
  <c r="X37"/>
  <c r="T8"/>
  <c r="T7"/>
  <c r="T9"/>
  <c r="T10"/>
  <c r="T11"/>
  <c r="T12"/>
  <c r="T13"/>
  <c r="T14"/>
  <c r="T15"/>
  <c r="T16"/>
  <c r="T17"/>
  <c r="T18"/>
  <c r="T19"/>
  <c r="T20"/>
  <c r="T21"/>
  <c r="T22"/>
  <c r="T23"/>
  <c r="T24"/>
  <c r="T25"/>
  <c r="T26"/>
  <c r="T27"/>
  <c r="T28"/>
  <c r="T29"/>
  <c r="T30"/>
  <c r="T31"/>
  <c r="T32"/>
  <c r="T33"/>
  <c r="T34"/>
  <c r="T35"/>
  <c r="T36"/>
  <c r="T37"/>
  <c r="E8"/>
  <c r="E11"/>
  <c r="E14"/>
  <c r="E17"/>
  <c r="E20"/>
  <c r="E23"/>
  <c r="E26"/>
  <c r="E29"/>
  <c r="E32"/>
  <c r="E35"/>
  <c r="E38"/>
  <c r="E10"/>
  <c r="E13"/>
  <c r="E16"/>
  <c r="E19"/>
  <c r="E22"/>
  <c r="E25"/>
  <c r="E28"/>
  <c r="E31"/>
  <c r="E34"/>
  <c r="E37"/>
  <c r="E9"/>
  <c r="E12"/>
  <c r="E15"/>
  <c r="E18"/>
  <c r="E21"/>
  <c r="E24"/>
  <c r="E27"/>
  <c r="E30"/>
  <c r="E33"/>
  <c r="E36"/>
  <c r="E39"/>
  <c r="T39"/>
  <c r="W39"/>
  <c r="V39"/>
  <c r="X39"/>
  <c r="U39"/>
  <c r="AJ96" i="3"/>
  <c r="AL96"/>
  <c r="AL89"/>
  <c r="AK89"/>
  <c r="AJ89"/>
  <c r="AC107" s="1"/>
  <c r="AK96"/>
  <c r="G38" i="4"/>
  <c r="N7"/>
  <c r="N8"/>
  <c r="N9"/>
  <c r="N10"/>
  <c r="N11"/>
  <c r="N12"/>
  <c r="N13"/>
  <c r="N14"/>
  <c r="N15"/>
  <c r="N16"/>
  <c r="N17"/>
  <c r="N18"/>
  <c r="N19"/>
  <c r="N20"/>
  <c r="N21"/>
  <c r="N22"/>
  <c r="N23"/>
  <c r="N24"/>
  <c r="N25"/>
  <c r="N26"/>
  <c r="N27"/>
  <c r="N28"/>
  <c r="N29"/>
  <c r="N30"/>
  <c r="N31"/>
  <c r="N32"/>
  <c r="N33"/>
  <c r="N34"/>
  <c r="N35"/>
  <c r="N36"/>
  <c r="N37"/>
  <c r="L7"/>
  <c r="L9"/>
  <c r="L8"/>
  <c r="L10"/>
  <c r="L11"/>
  <c r="L12"/>
  <c r="L13"/>
  <c r="L14"/>
  <c r="L15"/>
  <c r="L16"/>
  <c r="L17"/>
  <c r="L18"/>
  <c r="L19"/>
  <c r="L20"/>
  <c r="L21"/>
  <c r="L22"/>
  <c r="L23"/>
  <c r="L24"/>
  <c r="L25"/>
  <c r="L26"/>
  <c r="L27"/>
  <c r="L28"/>
  <c r="L29"/>
  <c r="L30"/>
  <c r="L31"/>
  <c r="L32"/>
  <c r="L33"/>
  <c r="L34"/>
  <c r="L35"/>
  <c r="L36"/>
  <c r="L37"/>
  <c r="M7"/>
  <c r="M9"/>
  <c r="M8"/>
  <c r="M10"/>
  <c r="M11"/>
  <c r="M12"/>
  <c r="M13"/>
  <c r="M14"/>
  <c r="M15"/>
  <c r="M16"/>
  <c r="M17"/>
  <c r="M18"/>
  <c r="M19"/>
  <c r="M20"/>
  <c r="M21"/>
  <c r="M22"/>
  <c r="M23"/>
  <c r="M24"/>
  <c r="M25"/>
  <c r="M26"/>
  <c r="M27"/>
  <c r="M28"/>
  <c r="M29"/>
  <c r="M30"/>
  <c r="M31"/>
  <c r="M32"/>
  <c r="M33"/>
  <c r="M34"/>
  <c r="M35"/>
  <c r="M36"/>
  <c r="M37"/>
  <c r="M38"/>
  <c r="L38"/>
  <c r="N38"/>
  <c r="I7"/>
  <c r="I8"/>
  <c r="I10"/>
  <c r="I9"/>
  <c r="I11"/>
  <c r="I12"/>
  <c r="I13"/>
  <c r="I14"/>
  <c r="I15"/>
  <c r="I16"/>
  <c r="I17"/>
  <c r="I18"/>
  <c r="I19"/>
  <c r="I20"/>
  <c r="I21"/>
  <c r="I22"/>
  <c r="I23"/>
  <c r="I24"/>
  <c r="I25"/>
  <c r="I26"/>
  <c r="I27"/>
  <c r="I28"/>
  <c r="I29"/>
  <c r="I30"/>
  <c r="I31"/>
  <c r="I32"/>
  <c r="I33"/>
  <c r="I34"/>
  <c r="I35"/>
  <c r="I36"/>
  <c r="I37"/>
  <c r="H7"/>
  <c r="H9"/>
  <c r="H8"/>
  <c r="H10"/>
  <c r="H11"/>
  <c r="H12"/>
  <c r="H13"/>
  <c r="H14"/>
  <c r="H15"/>
  <c r="H16"/>
  <c r="H17"/>
  <c r="H18"/>
  <c r="H19"/>
  <c r="H20"/>
  <c r="H21"/>
  <c r="H22"/>
  <c r="H23"/>
  <c r="H24"/>
  <c r="H25"/>
  <c r="H26"/>
  <c r="H27"/>
  <c r="H28"/>
  <c r="H29"/>
  <c r="H30"/>
  <c r="H31"/>
  <c r="H32"/>
  <c r="H33"/>
  <c r="H34"/>
  <c r="H35"/>
  <c r="H36"/>
  <c r="H37"/>
  <c r="G7"/>
  <c r="G8"/>
  <c r="G9"/>
  <c r="G10"/>
  <c r="G11"/>
  <c r="G12"/>
  <c r="G13"/>
  <c r="G14"/>
  <c r="G15"/>
  <c r="G16"/>
  <c r="G17"/>
  <c r="G18"/>
  <c r="G19"/>
  <c r="G20"/>
  <c r="G21"/>
  <c r="G22"/>
  <c r="G23"/>
  <c r="G24"/>
  <c r="G25"/>
  <c r="G26"/>
  <c r="G27"/>
  <c r="G28"/>
  <c r="G29"/>
  <c r="G30"/>
  <c r="G31"/>
  <c r="G32"/>
  <c r="G33"/>
  <c r="G34"/>
  <c r="G35"/>
  <c r="G36"/>
  <c r="G37"/>
  <c r="K7"/>
  <c r="K8"/>
  <c r="K9"/>
  <c r="K10"/>
  <c r="K11"/>
  <c r="K12"/>
  <c r="K13"/>
  <c r="K14"/>
  <c r="K15"/>
  <c r="K16"/>
  <c r="K17"/>
  <c r="K18"/>
  <c r="K19"/>
  <c r="K20"/>
  <c r="K21"/>
  <c r="K22"/>
  <c r="K23"/>
  <c r="K24"/>
  <c r="K25"/>
  <c r="K26"/>
  <c r="K27"/>
  <c r="K28"/>
  <c r="K29"/>
  <c r="K30"/>
  <c r="K31"/>
  <c r="K32"/>
  <c r="K33"/>
  <c r="K34"/>
  <c r="K35"/>
  <c r="K36"/>
  <c r="K37"/>
  <c r="K38"/>
  <c r="J7"/>
  <c r="J8"/>
  <c r="J9"/>
  <c r="J10"/>
  <c r="J11"/>
  <c r="J12"/>
  <c r="J13"/>
  <c r="J14"/>
  <c r="J15"/>
  <c r="J16"/>
  <c r="J17"/>
  <c r="J18"/>
  <c r="J19"/>
  <c r="J20"/>
  <c r="J21"/>
  <c r="J22"/>
  <c r="J23"/>
  <c r="J24"/>
  <c r="J25"/>
  <c r="J26"/>
  <c r="J27"/>
  <c r="J28"/>
  <c r="J29"/>
  <c r="J30"/>
  <c r="J31"/>
  <c r="J32"/>
  <c r="J33"/>
  <c r="J34"/>
  <c r="J35"/>
  <c r="J36"/>
  <c r="J37"/>
  <c r="AD40"/>
  <c r="D39"/>
  <c r="M39"/>
  <c r="L39"/>
  <c r="J39"/>
  <c r="I39"/>
  <c r="N39"/>
  <c r="K39"/>
  <c r="G39"/>
  <c r="H39"/>
  <c r="B39"/>
  <c r="F38"/>
  <c r="F35"/>
  <c r="F32"/>
  <c r="F29"/>
  <c r="F26"/>
  <c r="F23"/>
  <c r="F20"/>
  <c r="F17"/>
  <c r="F14"/>
  <c r="F11"/>
  <c r="F8"/>
  <c r="F39"/>
  <c r="F36"/>
  <c r="F33"/>
  <c r="F30"/>
  <c r="F27"/>
  <c r="F24"/>
  <c r="F21"/>
  <c r="F18"/>
  <c r="F15"/>
  <c r="F12"/>
  <c r="F9"/>
  <c r="F40"/>
  <c r="F37"/>
  <c r="F34"/>
  <c r="F31"/>
  <c r="F28"/>
  <c r="F25"/>
  <c r="F22"/>
  <c r="F19"/>
  <c r="F16"/>
  <c r="F13"/>
  <c r="F10"/>
  <c r="F7"/>
  <c r="E40" l="1"/>
  <c r="P40"/>
  <c r="R40"/>
  <c r="O40"/>
  <c r="Q40"/>
  <c r="S40"/>
  <c r="W33"/>
  <c r="W24"/>
  <c r="W15"/>
  <c r="W36"/>
  <c r="W27"/>
  <c r="W18"/>
  <c r="W38"/>
  <c r="X38"/>
  <c r="U37"/>
  <c r="U28"/>
  <c r="U19"/>
  <c r="U10"/>
  <c r="W35"/>
  <c r="W32"/>
  <c r="W29"/>
  <c r="W26"/>
  <c r="W23"/>
  <c r="W20"/>
  <c r="W17"/>
  <c r="W14"/>
  <c r="W11"/>
  <c r="W8"/>
  <c r="U36"/>
  <c r="U33"/>
  <c r="U30"/>
  <c r="AE30" s="1"/>
  <c r="AB30" s="1"/>
  <c r="U27"/>
  <c r="U24"/>
  <c r="U21"/>
  <c r="AE21" s="1"/>
  <c r="AB21" s="1"/>
  <c r="U18"/>
  <c r="AE18" s="1"/>
  <c r="AB18" s="1"/>
  <c r="U15"/>
  <c r="U12"/>
  <c r="AE12" s="1"/>
  <c r="AB12" s="1"/>
  <c r="U8"/>
  <c r="AE8" s="1"/>
  <c r="AB8" s="1"/>
  <c r="W37"/>
  <c r="W34"/>
  <c r="AE34" s="1"/>
  <c r="AB34" s="1"/>
  <c r="W31"/>
  <c r="AE31" s="1"/>
  <c r="AB31" s="1"/>
  <c r="W28"/>
  <c r="W25"/>
  <c r="AE25" s="1"/>
  <c r="AB25" s="1"/>
  <c r="W22"/>
  <c r="AE22" s="1"/>
  <c r="AB22" s="1"/>
  <c r="W19"/>
  <c r="W16"/>
  <c r="AE16" s="1"/>
  <c r="AB16" s="1"/>
  <c r="W13"/>
  <c r="AE13" s="1"/>
  <c r="AB13" s="1"/>
  <c r="W10"/>
  <c r="W9"/>
  <c r="AE9" s="1"/>
  <c r="AB9" s="1"/>
  <c r="U35"/>
  <c r="AE35" s="1"/>
  <c r="AB35" s="1"/>
  <c r="U32"/>
  <c r="U29"/>
  <c r="AE29" s="1"/>
  <c r="AB29" s="1"/>
  <c r="U26"/>
  <c r="AE26" s="1"/>
  <c r="AB26" s="1"/>
  <c r="U23"/>
  <c r="U20"/>
  <c r="AE20" s="1"/>
  <c r="AB20" s="1"/>
  <c r="U17"/>
  <c r="AE17" s="1"/>
  <c r="AB17" s="1"/>
  <c r="U14"/>
  <c r="U11"/>
  <c r="AE11" s="1"/>
  <c r="AB11" s="1"/>
  <c r="U38"/>
  <c r="AA24"/>
  <c r="Y33"/>
  <c r="Y7"/>
  <c r="Y9"/>
  <c r="Z20"/>
  <c r="Z15"/>
  <c r="Y24"/>
  <c r="AA15"/>
  <c r="Z29"/>
  <c r="Y36"/>
  <c r="Y18"/>
  <c r="AA30"/>
  <c r="AA12"/>
  <c r="Z11"/>
  <c r="Z32"/>
  <c r="AA21"/>
  <c r="AA37"/>
  <c r="Z24"/>
  <c r="Y27"/>
  <c r="Y15"/>
  <c r="AA33"/>
  <c r="Z7"/>
  <c r="AC108" i="3"/>
  <c r="AA8" i="4"/>
  <c r="AC109" i="3"/>
  <c r="Y8" i="4"/>
  <c r="Z35"/>
  <c r="Z26"/>
  <c r="Z17"/>
  <c r="Z8"/>
  <c r="Y30"/>
  <c r="Y21"/>
  <c r="Y12"/>
  <c r="AA36"/>
  <c r="AA27"/>
  <c r="AA18"/>
  <c r="AA9"/>
  <c r="X40"/>
  <c r="U40"/>
  <c r="V40"/>
  <c r="T40"/>
  <c r="W40"/>
  <c r="AE39"/>
  <c r="AB39" s="1"/>
  <c r="AE37"/>
  <c r="AB37" s="1"/>
  <c r="AE10"/>
  <c r="AB10" s="1"/>
  <c r="AE7"/>
  <c r="AB7" s="1"/>
  <c r="AE32"/>
  <c r="AB32" s="1"/>
  <c r="AE36"/>
  <c r="AB36" s="1"/>
  <c r="AE33"/>
  <c r="AB33" s="1"/>
  <c r="AE27"/>
  <c r="AB27" s="1"/>
  <c r="AE24"/>
  <c r="AB24" s="1"/>
  <c r="AE15"/>
  <c r="AB15" s="1"/>
  <c r="Z36"/>
  <c r="Z33"/>
  <c r="Z30"/>
  <c r="Z27"/>
  <c r="Z23"/>
  <c r="Z21"/>
  <c r="Z18"/>
  <c r="Z14"/>
  <c r="Z12"/>
  <c r="Z10"/>
  <c r="Y37"/>
  <c r="Y34"/>
  <c r="Y31"/>
  <c r="Y28"/>
  <c r="Y25"/>
  <c r="Y22"/>
  <c r="Y19"/>
  <c r="Y16"/>
  <c r="Y13"/>
  <c r="Y11"/>
  <c r="AA35"/>
  <c r="AA32"/>
  <c r="AA29"/>
  <c r="AA25"/>
  <c r="AA22"/>
  <c r="AA19"/>
  <c r="AA16"/>
  <c r="AA13"/>
  <c r="AA10"/>
  <c r="AA7"/>
  <c r="Y39"/>
  <c r="Z38"/>
  <c r="Z37"/>
  <c r="AA38"/>
  <c r="Y38"/>
  <c r="Z34"/>
  <c r="Z31"/>
  <c r="Z28"/>
  <c r="Z25"/>
  <c r="Z22"/>
  <c r="Z19"/>
  <c r="Z16"/>
  <c r="Z13"/>
  <c r="Z9"/>
  <c r="Y35"/>
  <c r="Y32"/>
  <c r="Y29"/>
  <c r="Y26"/>
  <c r="Y23"/>
  <c r="Y20"/>
  <c r="Y17"/>
  <c r="Y14"/>
  <c r="Y10"/>
  <c r="AA34"/>
  <c r="AA31"/>
  <c r="AA28"/>
  <c r="AA26"/>
  <c r="AA23"/>
  <c r="AA20"/>
  <c r="AA17"/>
  <c r="AA14"/>
  <c r="AA11"/>
  <c r="AA39"/>
  <c r="Z39"/>
  <c r="AD41"/>
  <c r="Y40"/>
  <c r="D40"/>
  <c r="N40"/>
  <c r="K40"/>
  <c r="L40"/>
  <c r="M40"/>
  <c r="J40"/>
  <c r="I40"/>
  <c r="G40"/>
  <c r="H40"/>
  <c r="B40"/>
  <c r="AE28" l="1"/>
  <c r="AB28" s="1"/>
  <c r="E41"/>
  <c r="O41"/>
  <c r="P41"/>
  <c r="S41"/>
  <c r="R41"/>
  <c r="Q41"/>
  <c r="AE19"/>
  <c r="AB19" s="1"/>
  <c r="AE38"/>
  <c r="AB38" s="1"/>
  <c r="AE14"/>
  <c r="AB14" s="1"/>
  <c r="AE23"/>
  <c r="AB23" s="1"/>
  <c r="AA40"/>
  <c r="W41"/>
  <c r="U41"/>
  <c r="T41"/>
  <c r="V41"/>
  <c r="X41"/>
  <c r="AE40"/>
  <c r="AB40" s="1"/>
  <c r="Z40"/>
  <c r="AD42"/>
  <c r="D41"/>
  <c r="N41"/>
  <c r="M41"/>
  <c r="J41"/>
  <c r="I41"/>
  <c r="K41"/>
  <c r="Y41"/>
  <c r="L41"/>
  <c r="H41"/>
  <c r="G41"/>
  <c r="B41"/>
  <c r="F41"/>
  <c r="E42" l="1"/>
  <c r="P42"/>
  <c r="Q42"/>
  <c r="R42"/>
  <c r="S42"/>
  <c r="O42"/>
  <c r="AA41"/>
  <c r="T42"/>
  <c r="V42"/>
  <c r="X42"/>
  <c r="W42"/>
  <c r="U42"/>
  <c r="AE41"/>
  <c r="AB41" s="1"/>
  <c r="Z41"/>
  <c r="AD43"/>
  <c r="D42"/>
  <c r="Y42"/>
  <c r="M42"/>
  <c r="L42"/>
  <c r="N42"/>
  <c r="J42"/>
  <c r="I42"/>
  <c r="K42"/>
  <c r="G42"/>
  <c r="H42"/>
  <c r="B42"/>
  <c r="F42"/>
  <c r="E43" l="1"/>
  <c r="Q43"/>
  <c r="S43"/>
  <c r="O43"/>
  <c r="R43"/>
  <c r="P43"/>
  <c r="X43"/>
  <c r="W43"/>
  <c r="T43"/>
  <c r="V43"/>
  <c r="U43"/>
  <c r="AE42"/>
  <c r="AB42" s="1"/>
  <c r="AA42"/>
  <c r="Z42"/>
  <c r="AD44"/>
  <c r="Y43"/>
  <c r="D43"/>
  <c r="K43"/>
  <c r="M43"/>
  <c r="L43"/>
  <c r="N43"/>
  <c r="J43"/>
  <c r="I43"/>
  <c r="H43"/>
  <c r="G43"/>
  <c r="B43"/>
  <c r="F43"/>
  <c r="E44" l="1"/>
  <c r="P44"/>
  <c r="O44"/>
  <c r="Q44"/>
  <c r="S44"/>
  <c r="R44"/>
  <c r="AA43"/>
  <c r="W44"/>
  <c r="U44"/>
  <c r="T44"/>
  <c r="X44"/>
  <c r="V44"/>
  <c r="AE43"/>
  <c r="AB43" s="1"/>
  <c r="Z43"/>
  <c r="AD45"/>
  <c r="D44"/>
  <c r="N44"/>
  <c r="Y44"/>
  <c r="J44"/>
  <c r="I44"/>
  <c r="K44"/>
  <c r="M44"/>
  <c r="L44"/>
  <c r="H44"/>
  <c r="G44"/>
  <c r="B44"/>
  <c r="F44"/>
  <c r="E45" l="1"/>
  <c r="O45"/>
  <c r="R45"/>
  <c r="P45"/>
  <c r="Q45"/>
  <c r="S45"/>
  <c r="U45"/>
  <c r="W45"/>
  <c r="T45"/>
  <c r="V45"/>
  <c r="X45"/>
  <c r="AE44"/>
  <c r="AB44" s="1"/>
  <c r="Z44"/>
  <c r="AA44"/>
  <c r="AD46"/>
  <c r="D45"/>
  <c r="Y45"/>
  <c r="M45"/>
  <c r="N45"/>
  <c r="L45"/>
  <c r="J45"/>
  <c r="I45"/>
  <c r="K45"/>
  <c r="G45"/>
  <c r="H45"/>
  <c r="B45"/>
  <c r="F45"/>
  <c r="E46" l="1"/>
  <c r="R46"/>
  <c r="P46"/>
  <c r="S46"/>
  <c r="O46"/>
  <c r="Q46"/>
  <c r="AA45"/>
  <c r="U46"/>
  <c r="W46"/>
  <c r="T46"/>
  <c r="V46"/>
  <c r="X46"/>
  <c r="AE45"/>
  <c r="AB45" s="1"/>
  <c r="Z45"/>
  <c r="AD47"/>
  <c r="Y46"/>
  <c r="D46"/>
  <c r="M46"/>
  <c r="K46"/>
  <c r="N46"/>
  <c r="L46"/>
  <c r="J46"/>
  <c r="I46"/>
  <c r="G46"/>
  <c r="H46"/>
  <c r="B46"/>
  <c r="F46"/>
  <c r="E47" l="1"/>
  <c r="P47"/>
  <c r="Q47"/>
  <c r="O47"/>
  <c r="S47"/>
  <c r="R47"/>
  <c r="Z46"/>
  <c r="T47"/>
  <c r="W47"/>
  <c r="V47"/>
  <c r="X47"/>
  <c r="U47"/>
  <c r="AE46"/>
  <c r="AB46" s="1"/>
  <c r="AA46"/>
  <c r="AD48"/>
  <c r="D47"/>
  <c r="N47"/>
  <c r="J47"/>
  <c r="I47"/>
  <c r="Y47"/>
  <c r="M47"/>
  <c r="K47"/>
  <c r="L47"/>
  <c r="H47"/>
  <c r="G47"/>
  <c r="B47"/>
  <c r="F47"/>
  <c r="E48" l="1"/>
  <c r="P48"/>
  <c r="R48"/>
  <c r="O48"/>
  <c r="Q48"/>
  <c r="S48"/>
  <c r="AA47"/>
  <c r="V48"/>
  <c r="X48"/>
  <c r="U48"/>
  <c r="T48"/>
  <c r="W48"/>
  <c r="AE47"/>
  <c r="AB47" s="1"/>
  <c r="Z48"/>
  <c r="Z47"/>
  <c r="AD49"/>
  <c r="D48"/>
  <c r="Y48"/>
  <c r="M48"/>
  <c r="L48"/>
  <c r="J48"/>
  <c r="I48"/>
  <c r="N48"/>
  <c r="K48"/>
  <c r="G48"/>
  <c r="H48"/>
  <c r="B48"/>
  <c r="F48"/>
  <c r="E49" l="1"/>
  <c r="O49"/>
  <c r="P49"/>
  <c r="R49"/>
  <c r="Q49"/>
  <c r="S49"/>
  <c r="U49"/>
  <c r="T49"/>
  <c r="W49"/>
  <c r="X49"/>
  <c r="V49"/>
  <c r="AE48"/>
  <c r="AB48" s="1"/>
  <c r="AA48"/>
  <c r="AD50"/>
  <c r="Z49" s="1"/>
  <c r="Y49"/>
  <c r="D49"/>
  <c r="N49"/>
  <c r="K49"/>
  <c r="L49"/>
  <c r="M49"/>
  <c r="J49"/>
  <c r="I49"/>
  <c r="G49"/>
  <c r="H49"/>
  <c r="B49"/>
  <c r="F49"/>
  <c r="E50" l="1"/>
  <c r="S50"/>
  <c r="R50"/>
  <c r="O50"/>
  <c r="P50"/>
  <c r="Q50"/>
  <c r="T50"/>
  <c r="V50"/>
  <c r="W50"/>
  <c r="U50"/>
  <c r="X50"/>
  <c r="AE49"/>
  <c r="AB49" s="1"/>
  <c r="AA49"/>
  <c r="AD51"/>
  <c r="AA50" s="1"/>
  <c r="D50"/>
  <c r="N50"/>
  <c r="M50"/>
  <c r="J50"/>
  <c r="I50"/>
  <c r="K50"/>
  <c r="Y50"/>
  <c r="L50"/>
  <c r="H50"/>
  <c r="G50"/>
  <c r="B50"/>
  <c r="F50"/>
  <c r="E51" l="1"/>
  <c r="Q51"/>
  <c r="S51"/>
  <c r="O51"/>
  <c r="R51"/>
  <c r="P51"/>
  <c r="V51"/>
  <c r="X51"/>
  <c r="W51"/>
  <c r="T51"/>
  <c r="U51"/>
  <c r="AE50"/>
  <c r="AB50" s="1"/>
  <c r="Z50"/>
  <c r="AD52"/>
  <c r="D51"/>
  <c r="Y51"/>
  <c r="M51"/>
  <c r="L51"/>
  <c r="N51"/>
  <c r="J51"/>
  <c r="I51"/>
  <c r="K51"/>
  <c r="G51"/>
  <c r="H51"/>
  <c r="B51"/>
  <c r="F51"/>
  <c r="E52" l="1"/>
  <c r="O52"/>
  <c r="Q52"/>
  <c r="R52"/>
  <c r="P52"/>
  <c r="S52"/>
  <c r="W52"/>
  <c r="T52"/>
  <c r="V52"/>
  <c r="X52"/>
  <c r="U52"/>
  <c r="AE51"/>
  <c r="AB51" s="1"/>
  <c r="AA51"/>
  <c r="Z51"/>
  <c r="AD53"/>
  <c r="Y52"/>
  <c r="D52"/>
  <c r="K52"/>
  <c r="M52"/>
  <c r="L52"/>
  <c r="N52"/>
  <c r="J52"/>
  <c r="I52"/>
  <c r="H52"/>
  <c r="G52"/>
  <c r="B52"/>
  <c r="F52"/>
  <c r="E53" l="1"/>
  <c r="O53"/>
  <c r="P53"/>
  <c r="S53"/>
  <c r="R53"/>
  <c r="Q53"/>
  <c r="AA52"/>
  <c r="X53"/>
  <c r="W53"/>
  <c r="U53"/>
  <c r="T53"/>
  <c r="V53"/>
  <c r="AE52"/>
  <c r="AB52" s="1"/>
  <c r="Z52"/>
  <c r="AD54"/>
  <c r="AA53" s="1"/>
  <c r="Y53"/>
  <c r="D53"/>
  <c r="N53"/>
  <c r="J53"/>
  <c r="I53"/>
  <c r="K53"/>
  <c r="M53"/>
  <c r="L53"/>
  <c r="H53"/>
  <c r="G53"/>
  <c r="B53"/>
  <c r="F53"/>
  <c r="E54" l="1"/>
  <c r="P54"/>
  <c r="R54"/>
  <c r="S54"/>
  <c r="O54"/>
  <c r="Q54"/>
  <c r="U54"/>
  <c r="W54"/>
  <c r="T54"/>
  <c r="V54"/>
  <c r="X54"/>
  <c r="AE53"/>
  <c r="AB53" s="1"/>
  <c r="Z53"/>
  <c r="AD55"/>
  <c r="Z54" s="1"/>
  <c r="D54"/>
  <c r="Y54"/>
  <c r="M54"/>
  <c r="N54"/>
  <c r="L54"/>
  <c r="J54"/>
  <c r="I54"/>
  <c r="K54"/>
  <c r="G54"/>
  <c r="H54"/>
  <c r="B54"/>
  <c r="F54"/>
  <c r="E55" l="1"/>
  <c r="P55"/>
  <c r="S55"/>
  <c r="O55"/>
  <c r="R55"/>
  <c r="Q55"/>
  <c r="W55"/>
  <c r="T55"/>
  <c r="V55"/>
  <c r="U55"/>
  <c r="X55"/>
  <c r="AE54"/>
  <c r="AB54" s="1"/>
  <c r="AA54"/>
  <c r="AD56"/>
  <c r="Y55"/>
  <c r="D55"/>
  <c r="M55"/>
  <c r="K55"/>
  <c r="N55"/>
  <c r="L55"/>
  <c r="J55"/>
  <c r="I55"/>
  <c r="G55"/>
  <c r="H55"/>
  <c r="B55"/>
  <c r="F55"/>
  <c r="E56" l="1"/>
  <c r="Q56"/>
  <c r="O56"/>
  <c r="S56"/>
  <c r="P56"/>
  <c r="R56"/>
  <c r="V56"/>
  <c r="X56"/>
  <c r="U56"/>
  <c r="T56"/>
  <c r="W56"/>
  <c r="AE55"/>
  <c r="AB55" s="1"/>
  <c r="AA55"/>
  <c r="Z55"/>
  <c r="AD57"/>
  <c r="Y56"/>
  <c r="D56"/>
  <c r="N56"/>
  <c r="J56"/>
  <c r="I56"/>
  <c r="M56"/>
  <c r="K56"/>
  <c r="L56"/>
  <c r="H56"/>
  <c r="G56"/>
  <c r="B56"/>
  <c r="F56"/>
  <c r="E57" l="1"/>
  <c r="O57"/>
  <c r="R57"/>
  <c r="Q57"/>
  <c r="S57"/>
  <c r="P57"/>
  <c r="AE56"/>
  <c r="AB56" s="1"/>
  <c r="Z56"/>
  <c r="U57"/>
  <c r="T57"/>
  <c r="W57"/>
  <c r="V57"/>
  <c r="X57"/>
  <c r="AA56"/>
  <c r="AD58"/>
  <c r="D57"/>
  <c r="Y57"/>
  <c r="M57"/>
  <c r="L57"/>
  <c r="H57"/>
  <c r="J57"/>
  <c r="I57"/>
  <c r="N57"/>
  <c r="K57"/>
  <c r="G57"/>
  <c r="B57"/>
  <c r="F57"/>
  <c r="E58" l="1"/>
  <c r="S58"/>
  <c r="Q58"/>
  <c r="R58"/>
  <c r="O58"/>
  <c r="P58"/>
  <c r="AE57"/>
  <c r="AB57" s="1"/>
  <c r="T58"/>
  <c r="W58"/>
  <c r="X58"/>
  <c r="U58"/>
  <c r="V58"/>
  <c r="AA57"/>
  <c r="Z57"/>
  <c r="AD59"/>
  <c r="Y58"/>
  <c r="D58"/>
  <c r="N58"/>
  <c r="K58"/>
  <c r="L58"/>
  <c r="M58"/>
  <c r="J58"/>
  <c r="I58"/>
  <c r="H58"/>
  <c r="G58"/>
  <c r="B58"/>
  <c r="F58"/>
  <c r="E59" l="1"/>
  <c r="R59"/>
  <c r="O59"/>
  <c r="P59"/>
  <c r="Q59"/>
  <c r="S59"/>
  <c r="AA58"/>
  <c r="V59"/>
  <c r="W59"/>
  <c r="U59"/>
  <c r="T59"/>
  <c r="X59"/>
  <c r="AE58"/>
  <c r="AB58" s="1"/>
  <c r="AA59"/>
  <c r="Z58"/>
  <c r="AD60"/>
  <c r="Y59"/>
  <c r="D59"/>
  <c r="N59"/>
  <c r="M59"/>
  <c r="J59"/>
  <c r="I59"/>
  <c r="K59"/>
  <c r="L59"/>
  <c r="H59"/>
  <c r="G59"/>
  <c r="B59"/>
  <c r="F59"/>
  <c r="E60" l="1"/>
  <c r="O60"/>
  <c r="Q60"/>
  <c r="R60"/>
  <c r="P60"/>
  <c r="S60"/>
  <c r="W60"/>
  <c r="T60"/>
  <c r="V60"/>
  <c r="X60"/>
  <c r="U60"/>
  <c r="AE59"/>
  <c r="AB59" s="1"/>
  <c r="Z59"/>
  <c r="AD61"/>
  <c r="Z60" s="1"/>
  <c r="D60"/>
  <c r="Y60"/>
  <c r="M60"/>
  <c r="L60"/>
  <c r="H60"/>
  <c r="N60"/>
  <c r="J60"/>
  <c r="I60"/>
  <c r="K60"/>
  <c r="G60"/>
  <c r="B60"/>
  <c r="F60"/>
  <c r="E61" l="1"/>
  <c r="P61"/>
  <c r="Q61"/>
  <c r="R61"/>
  <c r="S61"/>
  <c r="O61"/>
  <c r="T61"/>
  <c r="V61"/>
  <c r="X61"/>
  <c r="W61"/>
  <c r="U61"/>
  <c r="AE60"/>
  <c r="AB60" s="1"/>
  <c r="AA60"/>
  <c r="AD62"/>
  <c r="Z61" s="1"/>
  <c r="Y61"/>
  <c r="D61"/>
  <c r="K61"/>
  <c r="M61"/>
  <c r="L61"/>
  <c r="N61"/>
  <c r="J61"/>
  <c r="I61"/>
  <c r="H61"/>
  <c r="G61"/>
  <c r="B61"/>
  <c r="F61"/>
  <c r="E62" l="1"/>
  <c r="R62"/>
  <c r="P62"/>
  <c r="Q62"/>
  <c r="O62"/>
  <c r="S62"/>
  <c r="X62"/>
  <c r="W62"/>
  <c r="U62"/>
  <c r="T62"/>
  <c r="V62"/>
  <c r="AE61"/>
  <c r="AB61" s="1"/>
  <c r="AA61"/>
  <c r="AD63"/>
  <c r="AA62" s="1"/>
  <c r="Y62"/>
  <c r="D62"/>
  <c r="N62"/>
  <c r="J62"/>
  <c r="I62"/>
  <c r="K62"/>
  <c r="M62"/>
  <c r="L62"/>
  <c r="H62"/>
  <c r="G62"/>
  <c r="B62"/>
  <c r="F62"/>
  <c r="E63" l="1"/>
  <c r="S63"/>
  <c r="R63"/>
  <c r="O63"/>
  <c r="P63"/>
  <c r="Q63"/>
  <c r="W63"/>
  <c r="T63"/>
  <c r="U63"/>
  <c r="X63"/>
  <c r="V63"/>
  <c r="AE62"/>
  <c r="AB62" s="1"/>
  <c r="Z62"/>
  <c r="AD64"/>
  <c r="Z63" s="1"/>
  <c r="D63"/>
  <c r="Y63"/>
  <c r="M63"/>
  <c r="N63"/>
  <c r="L63"/>
  <c r="H63"/>
  <c r="J63"/>
  <c r="I63"/>
  <c r="K63"/>
  <c r="G63"/>
  <c r="B63"/>
  <c r="F63"/>
  <c r="E64" l="1"/>
  <c r="O64"/>
  <c r="R64"/>
  <c r="P64"/>
  <c r="Q64"/>
  <c r="S64"/>
  <c r="V64"/>
  <c r="U64"/>
  <c r="W64"/>
  <c r="T64"/>
  <c r="X64"/>
  <c r="AE63"/>
  <c r="AB63" s="1"/>
  <c r="AA63"/>
  <c r="AD65"/>
  <c r="Y64"/>
  <c r="D64"/>
  <c r="M64"/>
  <c r="K64"/>
  <c r="N64"/>
  <c r="L64"/>
  <c r="J64"/>
  <c r="I64"/>
  <c r="G64"/>
  <c r="H64"/>
  <c r="B64"/>
  <c r="F64"/>
  <c r="E65" l="1"/>
  <c r="O65"/>
  <c r="Q65"/>
  <c r="S65"/>
  <c r="P65"/>
  <c r="R65"/>
  <c r="Z64"/>
  <c r="X65"/>
  <c r="T65"/>
  <c r="W65"/>
  <c r="V65"/>
  <c r="U65"/>
  <c r="AE64"/>
  <c r="AB64" s="1"/>
  <c r="AA64"/>
  <c r="AD66"/>
  <c r="Y65"/>
  <c r="D65"/>
  <c r="N65"/>
  <c r="J65"/>
  <c r="I65"/>
  <c r="M65"/>
  <c r="K65"/>
  <c r="L65"/>
  <c r="H65"/>
  <c r="G65"/>
  <c r="B65"/>
  <c r="F65"/>
  <c r="E66" l="1"/>
  <c r="S66"/>
  <c r="P66"/>
  <c r="Q66"/>
  <c r="R66"/>
  <c r="O66"/>
  <c r="AA65"/>
  <c r="T66"/>
  <c r="W66"/>
  <c r="V66"/>
  <c r="X66"/>
  <c r="U66"/>
  <c r="AE65"/>
  <c r="AB65" s="1"/>
  <c r="Z65"/>
  <c r="AD67"/>
  <c r="D66"/>
  <c r="Y66"/>
  <c r="M66"/>
  <c r="L66"/>
  <c r="H66"/>
  <c r="J66"/>
  <c r="I66"/>
  <c r="N66"/>
  <c r="K66"/>
  <c r="G66"/>
  <c r="B66"/>
  <c r="F66"/>
  <c r="E67" l="1"/>
  <c r="R67"/>
  <c r="O67"/>
  <c r="P67"/>
  <c r="Q67"/>
  <c r="S67"/>
  <c r="X67"/>
  <c r="U67"/>
  <c r="V67"/>
  <c r="T67"/>
  <c r="W67"/>
  <c r="AE66"/>
  <c r="AB66" s="1"/>
  <c r="AA66"/>
  <c r="Z66"/>
  <c r="AD68"/>
  <c r="Y67"/>
  <c r="D67"/>
  <c r="N67"/>
  <c r="K67"/>
  <c r="L67"/>
  <c r="M67"/>
  <c r="J67"/>
  <c r="I67"/>
  <c r="H67"/>
  <c r="G67"/>
  <c r="B67"/>
  <c r="F67"/>
  <c r="E68" l="1"/>
  <c r="O68"/>
  <c r="S68"/>
  <c r="R68"/>
  <c r="P68"/>
  <c r="Q68"/>
  <c r="AA67"/>
  <c r="W68"/>
  <c r="U68"/>
  <c r="T68"/>
  <c r="V68"/>
  <c r="X68"/>
  <c r="AE67"/>
  <c r="AB67" s="1"/>
  <c r="Z67"/>
  <c r="AD69"/>
  <c r="Y68"/>
  <c r="D68"/>
  <c r="N68"/>
  <c r="M68"/>
  <c r="J68"/>
  <c r="I68"/>
  <c r="K68"/>
  <c r="L68"/>
  <c r="H68"/>
  <c r="G68"/>
  <c r="B68"/>
  <c r="F68"/>
  <c r="E69" l="1"/>
  <c r="Q69"/>
  <c r="R69"/>
  <c r="S69"/>
  <c r="O69"/>
  <c r="P69"/>
  <c r="T69"/>
  <c r="V69"/>
  <c r="X69"/>
  <c r="W69"/>
  <c r="U69"/>
  <c r="AE68"/>
  <c r="AB68" s="1"/>
  <c r="Z68"/>
  <c r="AA68"/>
  <c r="AD70"/>
  <c r="D69"/>
  <c r="Y69"/>
  <c r="M69"/>
  <c r="L69"/>
  <c r="H69"/>
  <c r="N69"/>
  <c r="J69"/>
  <c r="I69"/>
  <c r="K69"/>
  <c r="G69"/>
  <c r="B69"/>
  <c r="F69"/>
  <c r="E70" l="1"/>
  <c r="Q70"/>
  <c r="S70"/>
  <c r="O70"/>
  <c r="R70"/>
  <c r="P70"/>
  <c r="AA69"/>
  <c r="X70"/>
  <c r="W70"/>
  <c r="T70"/>
  <c r="V70"/>
  <c r="U70"/>
  <c r="AE69"/>
  <c r="AB69" s="1"/>
  <c r="Z69"/>
  <c r="AD71"/>
  <c r="Y70"/>
  <c r="D70"/>
  <c r="K70"/>
  <c r="M70"/>
  <c r="L70"/>
  <c r="H70"/>
  <c r="N70"/>
  <c r="J70"/>
  <c r="I70"/>
  <c r="G70"/>
  <c r="B70"/>
  <c r="F70"/>
  <c r="E71" l="1"/>
  <c r="R71"/>
  <c r="O71"/>
  <c r="P71"/>
  <c r="Q71"/>
  <c r="S71"/>
  <c r="Z70"/>
  <c r="W71"/>
  <c r="U71"/>
  <c r="T71"/>
  <c r="X71"/>
  <c r="V71"/>
  <c r="AE70"/>
  <c r="AB70" s="1"/>
  <c r="AA70"/>
  <c r="AD72"/>
  <c r="Y71"/>
  <c r="D71"/>
  <c r="N71"/>
  <c r="J71"/>
  <c r="I71"/>
  <c r="K71"/>
  <c r="M71"/>
  <c r="L71"/>
  <c r="H71"/>
  <c r="G71"/>
  <c r="B71"/>
  <c r="F71"/>
  <c r="E72" l="1"/>
  <c r="O72"/>
  <c r="R72"/>
  <c r="S72"/>
  <c r="P72"/>
  <c r="Q72"/>
  <c r="U72"/>
  <c r="W72"/>
  <c r="T72"/>
  <c r="V72"/>
  <c r="X72"/>
  <c r="AE71"/>
  <c r="AB71" s="1"/>
  <c r="Z71"/>
  <c r="AA71"/>
  <c r="AD73"/>
  <c r="D72"/>
  <c r="Y72"/>
  <c r="M72"/>
  <c r="N72"/>
  <c r="L72"/>
  <c r="H72"/>
  <c r="J72"/>
  <c r="I72"/>
  <c r="K72"/>
  <c r="G72"/>
  <c r="B72"/>
  <c r="F72"/>
  <c r="E73" l="1"/>
  <c r="P73"/>
  <c r="S73"/>
  <c r="R73"/>
  <c r="O73"/>
  <c r="Q73"/>
  <c r="AA72"/>
  <c r="U73"/>
  <c r="W73"/>
  <c r="T73"/>
  <c r="V73"/>
  <c r="X73"/>
  <c r="AE72"/>
  <c r="AB72" s="1"/>
  <c r="Z72"/>
  <c r="AD74"/>
  <c r="Y73"/>
  <c r="D73"/>
  <c r="M73"/>
  <c r="K73"/>
  <c r="N73"/>
  <c r="L73"/>
  <c r="H73"/>
  <c r="J73"/>
  <c r="I73"/>
  <c r="G73"/>
  <c r="B73"/>
  <c r="F73"/>
  <c r="E74" l="1"/>
  <c r="P74"/>
  <c r="Q74"/>
  <c r="R74"/>
  <c r="O74"/>
  <c r="S74"/>
  <c r="Z73"/>
  <c r="T74"/>
  <c r="W74"/>
  <c r="V74"/>
  <c r="X74"/>
  <c r="U74"/>
  <c r="AE73"/>
  <c r="AB73" s="1"/>
  <c r="AA73"/>
  <c r="AD75"/>
  <c r="Y74"/>
  <c r="D74"/>
  <c r="N74"/>
  <c r="J74"/>
  <c r="I74"/>
  <c r="M74"/>
  <c r="K74"/>
  <c r="L74"/>
  <c r="H74"/>
  <c r="G74"/>
  <c r="B74"/>
  <c r="F74"/>
  <c r="E75" l="1"/>
  <c r="P75"/>
  <c r="R75"/>
  <c r="O75"/>
  <c r="Q75"/>
  <c r="S75"/>
  <c r="AA74"/>
  <c r="AE74"/>
  <c r="AB74" s="1"/>
  <c r="V75"/>
  <c r="X75"/>
  <c r="U75"/>
  <c r="T75"/>
  <c r="W75"/>
  <c r="Z74"/>
  <c r="AD76"/>
  <c r="D75"/>
  <c r="Y75"/>
  <c r="M75"/>
  <c r="L75"/>
  <c r="H75"/>
  <c r="J75"/>
  <c r="I75"/>
  <c r="N75"/>
  <c r="K75"/>
  <c r="G75"/>
  <c r="B75"/>
  <c r="F75"/>
  <c r="E76" l="1"/>
  <c r="O76"/>
  <c r="P76"/>
  <c r="R76"/>
  <c r="Q76"/>
  <c r="S76"/>
  <c r="U76"/>
  <c r="T76"/>
  <c r="W76"/>
  <c r="X76"/>
  <c r="V76"/>
  <c r="AE75"/>
  <c r="AB75" s="1"/>
  <c r="AA75"/>
  <c r="Z75"/>
  <c r="AD77"/>
  <c r="Y76"/>
  <c r="D76"/>
  <c r="N76"/>
  <c r="K76"/>
  <c r="L76"/>
  <c r="H76"/>
  <c r="M76"/>
  <c r="J76"/>
  <c r="I76"/>
  <c r="G76"/>
  <c r="B76"/>
  <c r="F76"/>
  <c r="E77" l="1"/>
  <c r="P77"/>
  <c r="S77"/>
  <c r="O77"/>
  <c r="Q77"/>
  <c r="R77"/>
  <c r="AE76"/>
  <c r="AB76" s="1"/>
  <c r="AA76"/>
  <c r="T77"/>
  <c r="V77"/>
  <c r="W77"/>
  <c r="U77"/>
  <c r="X77"/>
  <c r="Z76"/>
  <c r="AD78"/>
  <c r="Y77"/>
  <c r="D77"/>
  <c r="N77"/>
  <c r="M77"/>
  <c r="J77"/>
  <c r="I77"/>
  <c r="K77"/>
  <c r="L77"/>
  <c r="H77"/>
  <c r="G77"/>
  <c r="B77"/>
  <c r="F77"/>
  <c r="E78" l="1"/>
  <c r="Q78"/>
  <c r="S78"/>
  <c r="O78"/>
  <c r="P78"/>
  <c r="R78"/>
  <c r="Z77"/>
  <c r="AA77"/>
  <c r="V78"/>
  <c r="X78"/>
  <c r="W78"/>
  <c r="T78"/>
  <c r="U78"/>
  <c r="AE77"/>
  <c r="AB77" s="1"/>
  <c r="AD79"/>
  <c r="D78"/>
  <c r="Y78"/>
  <c r="M78"/>
  <c r="L78"/>
  <c r="H78"/>
  <c r="N78"/>
  <c r="J78"/>
  <c r="I78"/>
  <c r="K78"/>
  <c r="G78"/>
  <c r="B78"/>
  <c r="F78"/>
  <c r="E79" l="1"/>
  <c r="O79"/>
  <c r="Q79"/>
  <c r="R79"/>
  <c r="P79"/>
  <c r="S79"/>
  <c r="AE78"/>
  <c r="AB78" s="1"/>
  <c r="W79"/>
  <c r="T79"/>
  <c r="V79"/>
  <c r="X79"/>
  <c r="U79"/>
  <c r="AA78"/>
  <c r="Z78"/>
  <c r="AD80"/>
  <c r="Y79"/>
  <c r="D79"/>
  <c r="K79"/>
  <c r="M79"/>
  <c r="L79"/>
  <c r="H79"/>
  <c r="N79"/>
  <c r="J79"/>
  <c r="I79"/>
  <c r="G79"/>
  <c r="B79"/>
  <c r="F79"/>
  <c r="E80" l="1"/>
  <c r="O80"/>
  <c r="S80"/>
  <c r="R80"/>
  <c r="P80"/>
  <c r="Q80"/>
  <c r="AE79"/>
  <c r="AB79" s="1"/>
  <c r="AA79"/>
  <c r="X80"/>
  <c r="W80"/>
  <c r="U80"/>
  <c r="T80"/>
  <c r="V80"/>
  <c r="Z79"/>
  <c r="AD81"/>
  <c r="Y80"/>
  <c r="D80"/>
  <c r="N80"/>
  <c r="J80"/>
  <c r="I80"/>
  <c r="K80"/>
  <c r="M80"/>
  <c r="L80"/>
  <c r="H80"/>
  <c r="G80"/>
  <c r="B80"/>
  <c r="F80"/>
  <c r="E81" l="1"/>
  <c r="P81"/>
  <c r="R81"/>
  <c r="S81"/>
  <c r="O81"/>
  <c r="Q81"/>
  <c r="U81"/>
  <c r="W81"/>
  <c r="T81"/>
  <c r="V81"/>
  <c r="X81"/>
  <c r="AA80"/>
  <c r="AE80"/>
  <c r="AB80" s="1"/>
  <c r="Z80"/>
  <c r="AD82"/>
  <c r="D81"/>
  <c r="Y81"/>
  <c r="M81"/>
  <c r="N81"/>
  <c r="L81"/>
  <c r="H81"/>
  <c r="J81"/>
  <c r="I81"/>
  <c r="K81"/>
  <c r="G81"/>
  <c r="B81"/>
  <c r="F81"/>
  <c r="E82" l="1"/>
  <c r="P82"/>
  <c r="S82"/>
  <c r="O82"/>
  <c r="R82"/>
  <c r="Q82"/>
  <c r="W82"/>
  <c r="T82"/>
  <c r="V82"/>
  <c r="U82"/>
  <c r="X82"/>
  <c r="Z81"/>
  <c r="AE81"/>
  <c r="AB81" s="1"/>
  <c r="AA81"/>
  <c r="AD83"/>
  <c r="Y82"/>
  <c r="D82"/>
  <c r="M82"/>
  <c r="K82"/>
  <c r="N82"/>
  <c r="L82"/>
  <c r="H82"/>
  <c r="J82"/>
  <c r="I82"/>
  <c r="G82"/>
  <c r="B82"/>
  <c r="F82"/>
  <c r="E83" l="1"/>
  <c r="Q83"/>
  <c r="R83"/>
  <c r="O83"/>
  <c r="S83"/>
  <c r="P83"/>
  <c r="V83"/>
  <c r="X83"/>
  <c r="U83"/>
  <c r="T83"/>
  <c r="W83"/>
  <c r="AE82"/>
  <c r="AB82" s="1"/>
  <c r="Z82"/>
  <c r="AA82"/>
  <c r="AD84"/>
  <c r="Y83"/>
  <c r="D83"/>
  <c r="N83"/>
  <c r="J83"/>
  <c r="I83"/>
  <c r="M83"/>
  <c r="K83"/>
  <c r="L83"/>
  <c r="H83"/>
  <c r="G83"/>
  <c r="B83"/>
  <c r="F83"/>
  <c r="E84" l="1"/>
  <c r="O84"/>
  <c r="R84"/>
  <c r="Q84"/>
  <c r="S84"/>
  <c r="P84"/>
  <c r="AE83"/>
  <c r="AB83" s="1"/>
  <c r="Z83"/>
  <c r="U84"/>
  <c r="T84"/>
  <c r="W84"/>
  <c r="V84"/>
  <c r="X84"/>
  <c r="AA83"/>
  <c r="D84"/>
  <c r="Y84"/>
  <c r="M84"/>
  <c r="L84"/>
  <c r="H84"/>
  <c r="J84"/>
  <c r="I84"/>
  <c r="N84"/>
  <c r="K84"/>
  <c r="G84"/>
  <c r="AD85"/>
  <c r="B84"/>
  <c r="F84"/>
  <c r="E85" l="1"/>
  <c r="S85"/>
  <c r="Q85"/>
  <c r="R85"/>
  <c r="O85"/>
  <c r="P85"/>
  <c r="AE84"/>
  <c r="AB84" s="1"/>
  <c r="AA84"/>
  <c r="T85"/>
  <c r="W85"/>
  <c r="X85"/>
  <c r="U85"/>
  <c r="V85"/>
  <c r="Z84"/>
  <c r="AD86"/>
  <c r="Y85"/>
  <c r="D85"/>
  <c r="N85"/>
  <c r="K85"/>
  <c r="L85"/>
  <c r="H85"/>
  <c r="M85"/>
  <c r="J85"/>
  <c r="I85"/>
  <c r="G85"/>
  <c r="B85"/>
  <c r="F85"/>
  <c r="P86" l="1"/>
  <c r="R86"/>
  <c r="O86"/>
  <c r="Q86"/>
  <c r="S86"/>
  <c r="Z85"/>
  <c r="E86"/>
  <c r="AE85"/>
  <c r="AB85" s="1"/>
  <c r="V86"/>
  <c r="W86"/>
  <c r="U86"/>
  <c r="T86"/>
  <c r="X86"/>
  <c r="AA85"/>
  <c r="Y86"/>
  <c r="D86"/>
  <c r="N86"/>
  <c r="M86"/>
  <c r="J86"/>
  <c r="I86"/>
  <c r="K86"/>
  <c r="L86"/>
  <c r="H86"/>
  <c r="G86"/>
  <c r="AD87"/>
  <c r="B86"/>
  <c r="F86"/>
  <c r="E87" l="1"/>
  <c r="O87"/>
  <c r="P87"/>
  <c r="Q87"/>
  <c r="R87"/>
  <c r="S87"/>
  <c r="AA86"/>
  <c r="W87"/>
  <c r="T87"/>
  <c r="V87"/>
  <c r="X87"/>
  <c r="U87"/>
  <c r="AE86"/>
  <c r="AB86" s="1"/>
  <c r="Z86"/>
  <c r="D87"/>
  <c r="Y87"/>
  <c r="M87"/>
  <c r="L87"/>
  <c r="H87"/>
  <c r="N87"/>
  <c r="J87"/>
  <c r="I87"/>
  <c r="K87"/>
  <c r="G87"/>
  <c r="B87"/>
  <c r="AD88"/>
  <c r="F87"/>
  <c r="E88" l="1"/>
  <c r="P88"/>
  <c r="Q88"/>
  <c r="S88"/>
  <c r="O88"/>
  <c r="R88"/>
  <c r="Z87"/>
  <c r="T88"/>
  <c r="V88"/>
  <c r="X88"/>
  <c r="W88"/>
  <c r="U88"/>
  <c r="AE87"/>
  <c r="AB87" s="1"/>
  <c r="AA87"/>
  <c r="Y88"/>
  <c r="D88"/>
  <c r="K88"/>
  <c r="M88"/>
  <c r="L88"/>
  <c r="H88"/>
  <c r="N88"/>
  <c r="J88"/>
  <c r="I88"/>
  <c r="G88"/>
  <c r="AD89"/>
  <c r="B88"/>
  <c r="F88"/>
  <c r="E89" l="1"/>
  <c r="R89"/>
  <c r="Q89"/>
  <c r="O89"/>
  <c r="P89"/>
  <c r="S89"/>
  <c r="X89"/>
  <c r="W89"/>
  <c r="U89"/>
  <c r="T89"/>
  <c r="V89"/>
  <c r="AE88"/>
  <c r="AB88" s="1"/>
  <c r="AA88"/>
  <c r="Z88"/>
  <c r="Y89"/>
  <c r="D89"/>
  <c r="N89"/>
  <c r="J89"/>
  <c r="I89"/>
  <c r="K89"/>
  <c r="M89"/>
  <c r="L89"/>
  <c r="H89"/>
  <c r="G89"/>
  <c r="AD90"/>
  <c r="B89"/>
  <c r="F89"/>
  <c r="E90" l="1"/>
  <c r="S90"/>
  <c r="R90"/>
  <c r="O90"/>
  <c r="P90"/>
  <c r="Q90"/>
  <c r="AA89"/>
  <c r="W90"/>
  <c r="T90"/>
  <c r="U90"/>
  <c r="X90"/>
  <c r="V90"/>
  <c r="AE89"/>
  <c r="AB89" s="1"/>
  <c r="Z89"/>
  <c r="D90"/>
  <c r="Y90"/>
  <c r="M90"/>
  <c r="N90"/>
  <c r="L90"/>
  <c r="H90"/>
  <c r="J90"/>
  <c r="I90"/>
  <c r="K90"/>
  <c r="G90"/>
  <c r="B90"/>
  <c r="AD91"/>
  <c r="F90"/>
  <c r="E91" l="1"/>
  <c r="O91"/>
  <c r="R91"/>
  <c r="P91"/>
  <c r="Q91"/>
  <c r="S91"/>
  <c r="AE90"/>
  <c r="AB90" s="1"/>
  <c r="V91"/>
  <c r="U91"/>
  <c r="W91"/>
  <c r="T91"/>
  <c r="X91"/>
  <c r="AA90"/>
  <c r="Z90"/>
  <c r="Y91"/>
  <c r="D91"/>
  <c r="M91"/>
  <c r="K91"/>
  <c r="N91"/>
  <c r="L91"/>
  <c r="H91"/>
  <c r="J91"/>
  <c r="I91"/>
  <c r="G91"/>
  <c r="AD92"/>
  <c r="B91"/>
  <c r="F91"/>
  <c r="E92" l="1"/>
  <c r="O92"/>
  <c r="Q92"/>
  <c r="S92"/>
  <c r="P92"/>
  <c r="R92"/>
  <c r="X92"/>
  <c r="T92"/>
  <c r="W92"/>
  <c r="V92"/>
  <c r="U92"/>
  <c r="AE91"/>
  <c r="AB91" s="1"/>
  <c r="AA91"/>
  <c r="Z91"/>
  <c r="Y92"/>
  <c r="D92"/>
  <c r="N92"/>
  <c r="J92"/>
  <c r="I92"/>
  <c r="M92"/>
  <c r="K92"/>
  <c r="L92"/>
  <c r="H92"/>
  <c r="G92"/>
  <c r="AD93"/>
  <c r="B92"/>
  <c r="F92"/>
  <c r="E93" l="1"/>
  <c r="S93"/>
  <c r="P93"/>
  <c r="Q93"/>
  <c r="R93"/>
  <c r="O93"/>
  <c r="Z92"/>
  <c r="T93"/>
  <c r="W93"/>
  <c r="V93"/>
  <c r="X93"/>
  <c r="U93"/>
  <c r="AE92"/>
  <c r="AB92" s="1"/>
  <c r="AA92"/>
  <c r="D93"/>
  <c r="Y93"/>
  <c r="M93"/>
  <c r="L93"/>
  <c r="H93"/>
  <c r="J93"/>
  <c r="I93"/>
  <c r="N93"/>
  <c r="K93"/>
  <c r="G93"/>
  <c r="AD94"/>
  <c r="B93"/>
  <c r="F93"/>
  <c r="E94" l="1"/>
  <c r="R94"/>
  <c r="O94"/>
  <c r="P94"/>
  <c r="Q94"/>
  <c r="S94"/>
  <c r="AA93"/>
  <c r="X94"/>
  <c r="U94"/>
  <c r="V94"/>
  <c r="T94"/>
  <c r="W94"/>
  <c r="AE93"/>
  <c r="AB93" s="1"/>
  <c r="Z93"/>
  <c r="Y94"/>
  <c r="D94"/>
  <c r="N94"/>
  <c r="K94"/>
  <c r="L94"/>
  <c r="H94"/>
  <c r="M94"/>
  <c r="J94"/>
  <c r="I94"/>
  <c r="G94"/>
  <c r="AD95"/>
  <c r="B94"/>
  <c r="F94"/>
  <c r="E95" l="1"/>
  <c r="O95"/>
  <c r="P95"/>
  <c r="S95"/>
  <c r="R95"/>
  <c r="Q95"/>
  <c r="Z94"/>
  <c r="W95"/>
  <c r="U95"/>
  <c r="T95"/>
  <c r="V95"/>
  <c r="X95"/>
  <c r="AE94"/>
  <c r="AB94" s="1"/>
  <c r="AA94"/>
  <c r="Y95"/>
  <c r="D95"/>
  <c r="N95"/>
  <c r="M95"/>
  <c r="J95"/>
  <c r="I95"/>
  <c r="K95"/>
  <c r="L95"/>
  <c r="H95"/>
  <c r="G95"/>
  <c r="AD96"/>
  <c r="B95"/>
  <c r="F95"/>
  <c r="E96" l="1"/>
  <c r="Q96"/>
  <c r="R96"/>
  <c r="P96"/>
  <c r="S96"/>
  <c r="O96"/>
  <c r="Z95"/>
  <c r="T96"/>
  <c r="V96"/>
  <c r="X96"/>
  <c r="W96"/>
  <c r="U96"/>
  <c r="AE95"/>
  <c r="AB95" s="1"/>
  <c r="AA95"/>
  <c r="D96"/>
  <c r="Y96"/>
  <c r="M96"/>
  <c r="L96"/>
  <c r="H96"/>
  <c r="N96"/>
  <c r="J96"/>
  <c r="I96"/>
  <c r="K96"/>
  <c r="G96"/>
  <c r="B96"/>
  <c r="AD97"/>
  <c r="F96"/>
  <c r="E97" l="1"/>
  <c r="Q97"/>
  <c r="S97"/>
  <c r="O97"/>
  <c r="R97"/>
  <c r="P97"/>
  <c r="X97"/>
  <c r="W97"/>
  <c r="T97"/>
  <c r="V97"/>
  <c r="U97"/>
  <c r="AE96"/>
  <c r="AB96" s="1"/>
  <c r="AA96"/>
  <c r="Z96"/>
  <c r="Y97"/>
  <c r="D97"/>
  <c r="K97"/>
  <c r="M97"/>
  <c r="L97"/>
  <c r="H97"/>
  <c r="N97"/>
  <c r="J97"/>
  <c r="I97"/>
  <c r="G97"/>
  <c r="AD98"/>
  <c r="B97"/>
  <c r="F97"/>
  <c r="E98" l="1"/>
  <c r="O98"/>
  <c r="Q98"/>
  <c r="S98"/>
  <c r="R98"/>
  <c r="P98"/>
  <c r="AA97"/>
  <c r="W98"/>
  <c r="U98"/>
  <c r="T98"/>
  <c r="X98"/>
  <c r="V98"/>
  <c r="AE97"/>
  <c r="AB97" s="1"/>
  <c r="Z97"/>
  <c r="Y98"/>
  <c r="D98"/>
  <c r="N98"/>
  <c r="J98"/>
  <c r="I98"/>
  <c r="K98"/>
  <c r="M98"/>
  <c r="L98"/>
  <c r="H98"/>
  <c r="G98"/>
  <c r="AD99"/>
  <c r="B98"/>
  <c r="F98"/>
  <c r="E99" l="1"/>
  <c r="O99"/>
  <c r="R99"/>
  <c r="P99"/>
  <c r="Q99"/>
  <c r="S99"/>
  <c r="AA98"/>
  <c r="U99"/>
  <c r="W99"/>
  <c r="T99"/>
  <c r="V99"/>
  <c r="X99"/>
  <c r="AE98"/>
  <c r="AB98" s="1"/>
  <c r="Z98"/>
  <c r="D99"/>
  <c r="Y99"/>
  <c r="M99"/>
  <c r="N99"/>
  <c r="L99"/>
  <c r="H99"/>
  <c r="J99"/>
  <c r="I99"/>
  <c r="K99"/>
  <c r="G99"/>
  <c r="B99"/>
  <c r="AD100"/>
  <c r="F99"/>
  <c r="E100" l="1"/>
  <c r="R100"/>
  <c r="P100"/>
  <c r="S100"/>
  <c r="O100"/>
  <c r="Q100"/>
  <c r="AE99"/>
  <c r="AB99" s="1"/>
  <c r="U100"/>
  <c r="W100"/>
  <c r="T100"/>
  <c r="V100"/>
  <c r="X100"/>
  <c r="AA99"/>
  <c r="Z99"/>
  <c r="Y100"/>
  <c r="D100"/>
  <c r="M100"/>
  <c r="K100"/>
  <c r="N100"/>
  <c r="L100"/>
  <c r="H100"/>
  <c r="J100"/>
  <c r="I100"/>
  <c r="G100"/>
  <c r="AD101"/>
  <c r="B100"/>
  <c r="F100"/>
  <c r="E101" l="1"/>
  <c r="P101"/>
  <c r="Q101"/>
  <c r="R101"/>
  <c r="O101"/>
  <c r="S101"/>
  <c r="T101"/>
  <c r="W101"/>
  <c r="V101"/>
  <c r="X101"/>
  <c r="U101"/>
  <c r="AE100"/>
  <c r="AB100" s="1"/>
  <c r="AA100"/>
  <c r="Z100"/>
  <c r="Y101"/>
  <c r="D101"/>
  <c r="N101"/>
  <c r="J101"/>
  <c r="I101"/>
  <c r="M101"/>
  <c r="K101"/>
  <c r="L101"/>
  <c r="H101"/>
  <c r="G101"/>
  <c r="AD102"/>
  <c r="B101"/>
  <c r="F101"/>
  <c r="E102" l="1"/>
  <c r="P102"/>
  <c r="R102"/>
  <c r="O102"/>
  <c r="Q102"/>
  <c r="S102"/>
  <c r="V102"/>
  <c r="X102"/>
  <c r="U102"/>
  <c r="T102"/>
  <c r="W102"/>
  <c r="AE101"/>
  <c r="AB101" s="1"/>
  <c r="Z101"/>
  <c r="AA101"/>
  <c r="D102"/>
  <c r="Y102"/>
  <c r="M102"/>
  <c r="L102"/>
  <c r="H102"/>
  <c r="J102"/>
  <c r="I102"/>
  <c r="N102"/>
  <c r="K102"/>
  <c r="G102"/>
  <c r="AD103"/>
  <c r="B102"/>
  <c r="F102"/>
  <c r="E103" l="1"/>
  <c r="O103"/>
  <c r="P103"/>
  <c r="R103"/>
  <c r="Q103"/>
  <c r="S103"/>
  <c r="U103"/>
  <c r="T103"/>
  <c r="W103"/>
  <c r="X103"/>
  <c r="V103"/>
  <c r="AE102"/>
  <c r="AB102" s="1"/>
  <c r="AA102"/>
  <c r="Z102"/>
  <c r="Y103"/>
  <c r="D103"/>
  <c r="N103"/>
  <c r="K103"/>
  <c r="L103"/>
  <c r="H103"/>
  <c r="M103"/>
  <c r="J103"/>
  <c r="I103"/>
  <c r="G103"/>
  <c r="B103"/>
  <c r="AD104"/>
  <c r="F103"/>
  <c r="E104" l="1"/>
  <c r="S104"/>
  <c r="R104"/>
  <c r="O104"/>
  <c r="P104"/>
  <c r="Q104"/>
  <c r="AA103"/>
  <c r="T104"/>
  <c r="V104"/>
  <c r="W104"/>
  <c r="U104"/>
  <c r="X104"/>
  <c r="AE103"/>
  <c r="AB103" s="1"/>
  <c r="Z103"/>
  <c r="Y104"/>
  <c r="D104"/>
  <c r="N104"/>
  <c r="M104"/>
  <c r="J104"/>
  <c r="I104"/>
  <c r="K104"/>
  <c r="L104"/>
  <c r="H104"/>
  <c r="G104"/>
  <c r="AD105"/>
  <c r="B104"/>
  <c r="F104"/>
  <c r="E105" l="1"/>
  <c r="P105"/>
  <c r="Q105"/>
  <c r="S105"/>
  <c r="O105"/>
  <c r="R105"/>
  <c r="AA104"/>
  <c r="V105"/>
  <c r="X105"/>
  <c r="W105"/>
  <c r="T105"/>
  <c r="U105"/>
  <c r="AE104"/>
  <c r="AB104" s="1"/>
  <c r="Z104"/>
  <c r="D105"/>
  <c r="Y105"/>
  <c r="M105"/>
  <c r="L105"/>
  <c r="H105"/>
  <c r="N105"/>
  <c r="J105"/>
  <c r="I105"/>
  <c r="K105"/>
  <c r="G105"/>
  <c r="AD106"/>
  <c r="B105"/>
  <c r="F105"/>
  <c r="E106" l="1"/>
  <c r="O106"/>
  <c r="Q106"/>
  <c r="R106"/>
  <c r="P106"/>
  <c r="S106"/>
  <c r="AA105"/>
  <c r="W106"/>
  <c r="T106"/>
  <c r="V106"/>
  <c r="X106"/>
  <c r="U106"/>
  <c r="AE105"/>
  <c r="AB105" s="1"/>
  <c r="Z105"/>
  <c r="Y106"/>
  <c r="D106"/>
  <c r="K106"/>
  <c r="M106"/>
  <c r="L106"/>
  <c r="H106"/>
  <c r="N106"/>
  <c r="J106"/>
  <c r="I106"/>
  <c r="G106"/>
  <c r="AD107"/>
  <c r="B106"/>
  <c r="F106"/>
  <c r="E107" l="1"/>
  <c r="O107"/>
  <c r="S107"/>
  <c r="R107"/>
  <c r="P107"/>
  <c r="Q107"/>
  <c r="Z106"/>
  <c r="X107"/>
  <c r="W107"/>
  <c r="U107"/>
  <c r="T107"/>
  <c r="V107"/>
  <c r="AE106"/>
  <c r="AB106" s="1"/>
  <c r="AA106"/>
  <c r="Y107"/>
  <c r="D107"/>
  <c r="N107"/>
  <c r="J107"/>
  <c r="I107"/>
  <c r="K107"/>
  <c r="M107"/>
  <c r="L107"/>
  <c r="H107"/>
  <c r="G107"/>
  <c r="AD108"/>
  <c r="B107"/>
  <c r="F107"/>
  <c r="E108" l="1"/>
  <c r="P108"/>
  <c r="S108"/>
  <c r="R108"/>
  <c r="O108"/>
  <c r="Q108"/>
  <c r="Z107"/>
  <c r="U108"/>
  <c r="W108"/>
  <c r="T108"/>
  <c r="V108"/>
  <c r="X108"/>
  <c r="AE107"/>
  <c r="AB107" s="1"/>
  <c r="AA107"/>
  <c r="D108"/>
  <c r="Y108"/>
  <c r="M108"/>
  <c r="N108"/>
  <c r="L108"/>
  <c r="H108"/>
  <c r="J108"/>
  <c r="I108"/>
  <c r="K108"/>
  <c r="G108"/>
  <c r="B108"/>
  <c r="AD109"/>
  <c r="F108"/>
  <c r="E109" l="1"/>
  <c r="P109"/>
  <c r="S109"/>
  <c r="O109"/>
  <c r="R109"/>
  <c r="Q109"/>
  <c r="AA108"/>
  <c r="W109"/>
  <c r="T109"/>
  <c r="V109"/>
  <c r="U109"/>
  <c r="X109"/>
  <c r="AE108"/>
  <c r="AB108" s="1"/>
  <c r="Z108"/>
  <c r="Y109"/>
  <c r="D109"/>
  <c r="M109"/>
  <c r="K109"/>
  <c r="N109"/>
  <c r="L109"/>
  <c r="H109"/>
  <c r="J109"/>
  <c r="I109"/>
  <c r="G109"/>
  <c r="AD110"/>
  <c r="B109"/>
  <c r="F109"/>
  <c r="E110" l="1"/>
  <c r="Q110"/>
  <c r="O110"/>
  <c r="S110"/>
  <c r="R110"/>
  <c r="P110"/>
  <c r="Z109"/>
  <c r="V110"/>
  <c r="X110"/>
  <c r="U110"/>
  <c r="T110"/>
  <c r="W110"/>
  <c r="AE109"/>
  <c r="AB109" s="1"/>
  <c r="AA109"/>
  <c r="AD111"/>
  <c r="Y110"/>
  <c r="D110"/>
  <c r="N110"/>
  <c r="J110"/>
  <c r="I110"/>
  <c r="M110"/>
  <c r="K110"/>
  <c r="L110"/>
  <c r="H110"/>
  <c r="G110"/>
  <c r="B110"/>
  <c r="F110"/>
  <c r="E111" l="1"/>
  <c r="O111"/>
  <c r="R111"/>
  <c r="Q111"/>
  <c r="S111"/>
  <c r="P111"/>
  <c r="U111"/>
  <c r="T111"/>
  <c r="W111"/>
  <c r="V111"/>
  <c r="X111"/>
  <c r="AE110"/>
  <c r="AB110" s="1"/>
  <c r="Z110"/>
  <c r="AA110"/>
  <c r="D111"/>
  <c r="Y111"/>
  <c r="M111"/>
  <c r="L111"/>
  <c r="J111"/>
  <c r="I111"/>
  <c r="N111"/>
  <c r="K111"/>
  <c r="G111"/>
  <c r="AD112"/>
  <c r="H111"/>
  <c r="B111"/>
  <c r="F111"/>
  <c r="E112" l="1"/>
  <c r="S112"/>
  <c r="Q112"/>
  <c r="R112"/>
  <c r="O112"/>
  <c r="P112"/>
  <c r="Z111"/>
  <c r="T112"/>
  <c r="W112"/>
  <c r="X112"/>
  <c r="U112"/>
  <c r="V112"/>
  <c r="AE111"/>
  <c r="AB111" s="1"/>
  <c r="AA111"/>
  <c r="Y112"/>
  <c r="D112"/>
  <c r="N112"/>
  <c r="K112"/>
  <c r="H112"/>
  <c r="L112"/>
  <c r="M112"/>
  <c r="J112"/>
  <c r="I112"/>
  <c r="G112"/>
  <c r="AD113"/>
  <c r="B112"/>
  <c r="F112"/>
  <c r="E113" l="1"/>
  <c r="O113"/>
  <c r="P113"/>
  <c r="R113"/>
  <c r="Q113"/>
  <c r="S113"/>
  <c r="AA112"/>
  <c r="V113"/>
  <c r="W113"/>
  <c r="U113"/>
  <c r="T113"/>
  <c r="X113"/>
  <c r="AE112"/>
  <c r="AB112" s="1"/>
  <c r="Z112"/>
  <c r="Y113"/>
  <c r="D113"/>
  <c r="N113"/>
  <c r="M113"/>
  <c r="J113"/>
  <c r="I113"/>
  <c r="K113"/>
  <c r="H113"/>
  <c r="L113"/>
  <c r="G113"/>
  <c r="B113"/>
  <c r="AD114"/>
  <c r="F113"/>
  <c r="E114" l="1"/>
  <c r="O114"/>
  <c r="Q114"/>
  <c r="R114"/>
  <c r="P114"/>
  <c r="S114"/>
  <c r="W114"/>
  <c r="T114"/>
  <c r="V114"/>
  <c r="X114"/>
  <c r="U114"/>
  <c r="AE113"/>
  <c r="AB113" s="1"/>
  <c r="Z113"/>
  <c r="AA113"/>
  <c r="D114"/>
  <c r="Y114"/>
  <c r="M114"/>
  <c r="L114"/>
  <c r="N114"/>
  <c r="J114"/>
  <c r="I114"/>
  <c r="K114"/>
  <c r="H114"/>
  <c r="G114"/>
  <c r="B114"/>
  <c r="AD115"/>
  <c r="F114"/>
  <c r="E115" l="1"/>
  <c r="P115"/>
  <c r="Q115"/>
  <c r="R115"/>
  <c r="S115"/>
  <c r="O115"/>
  <c r="AA114"/>
  <c r="T115"/>
  <c r="V115"/>
  <c r="X115"/>
  <c r="W115"/>
  <c r="U115"/>
  <c r="AE114"/>
  <c r="AB114" s="1"/>
  <c r="Z114"/>
  <c r="Y115"/>
  <c r="D115"/>
  <c r="K115"/>
  <c r="H115"/>
  <c r="M115"/>
  <c r="L115"/>
  <c r="N115"/>
  <c r="J115"/>
  <c r="I115"/>
  <c r="G115"/>
  <c r="B115"/>
  <c r="AD116"/>
  <c r="F115"/>
  <c r="E116" l="1"/>
  <c r="R116"/>
  <c r="Q116"/>
  <c r="O116"/>
  <c r="P116"/>
  <c r="S116"/>
  <c r="Z115"/>
  <c r="X116"/>
  <c r="W116"/>
  <c r="U116"/>
  <c r="T116"/>
  <c r="V116"/>
  <c r="AE115"/>
  <c r="AB115" s="1"/>
  <c r="AA115"/>
  <c r="Y116"/>
  <c r="D116"/>
  <c r="N116"/>
  <c r="J116"/>
  <c r="I116"/>
  <c r="K116"/>
  <c r="H116"/>
  <c r="M116"/>
  <c r="L116"/>
  <c r="G116"/>
  <c r="B116"/>
  <c r="AD117"/>
  <c r="F116"/>
  <c r="E117" l="1"/>
  <c r="S117"/>
  <c r="R117"/>
  <c r="O117"/>
  <c r="P117"/>
  <c r="Q117"/>
  <c r="W117"/>
  <c r="T117"/>
  <c r="U117"/>
  <c r="X117"/>
  <c r="V117"/>
  <c r="AE116"/>
  <c r="AB116" s="1"/>
  <c r="Z116"/>
  <c r="AA116"/>
  <c r="D117"/>
  <c r="Y117"/>
  <c r="M117"/>
  <c r="N117"/>
  <c r="L117"/>
  <c r="J117"/>
  <c r="I117"/>
  <c r="K117"/>
  <c r="H117"/>
  <c r="G117"/>
  <c r="B117"/>
  <c r="AD118"/>
  <c r="F117"/>
  <c r="E118" l="1"/>
  <c r="O118"/>
  <c r="R118"/>
  <c r="P118"/>
  <c r="Q118"/>
  <c r="S118"/>
  <c r="AA117"/>
  <c r="V118"/>
  <c r="U118"/>
  <c r="W118"/>
  <c r="T118"/>
  <c r="X118"/>
  <c r="AE117"/>
  <c r="AB117" s="1"/>
  <c r="Z117"/>
  <c r="Y118"/>
  <c r="D118"/>
  <c r="M118"/>
  <c r="K118"/>
  <c r="H118"/>
  <c r="N118"/>
  <c r="L118"/>
  <c r="J118"/>
  <c r="I118"/>
  <c r="G118"/>
  <c r="AD119"/>
  <c r="B118"/>
  <c r="F118"/>
  <c r="E119" l="1"/>
  <c r="O119"/>
  <c r="Q119"/>
  <c r="S119"/>
  <c r="R119"/>
  <c r="P119"/>
  <c r="Z118"/>
  <c r="X119"/>
  <c r="T119"/>
  <c r="W119"/>
  <c r="V119"/>
  <c r="U119"/>
  <c r="AE118"/>
  <c r="AB118" s="1"/>
  <c r="AA118"/>
  <c r="Y119"/>
  <c r="D119"/>
  <c r="N119"/>
  <c r="J119"/>
  <c r="M119"/>
  <c r="K119"/>
  <c r="H119"/>
  <c r="L119"/>
  <c r="G119"/>
  <c r="I119"/>
  <c r="B119"/>
  <c r="AD120"/>
  <c r="F119"/>
  <c r="E120" l="1"/>
  <c r="S120"/>
  <c r="P120"/>
  <c r="Q120"/>
  <c r="R120"/>
  <c r="O120"/>
  <c r="T120"/>
  <c r="W120"/>
  <c r="V120"/>
  <c r="X120"/>
  <c r="U120"/>
  <c r="AE119"/>
  <c r="AB119" s="1"/>
  <c r="Z119"/>
  <c r="AA119"/>
  <c r="D120"/>
  <c r="Y120"/>
  <c r="M120"/>
  <c r="L120"/>
  <c r="I120"/>
  <c r="J120"/>
  <c r="N120"/>
  <c r="K120"/>
  <c r="H120"/>
  <c r="G120"/>
  <c r="B120"/>
  <c r="AD121"/>
  <c r="F120"/>
  <c r="E121" l="1"/>
  <c r="R121"/>
  <c r="O121"/>
  <c r="P121"/>
  <c r="Q121"/>
  <c r="S121"/>
  <c r="AA120"/>
  <c r="X121"/>
  <c r="U121"/>
  <c r="V121"/>
  <c r="T121"/>
  <c r="W121"/>
  <c r="AE120"/>
  <c r="AB120" s="1"/>
  <c r="Z120"/>
  <c r="Y121"/>
  <c r="D121"/>
  <c r="N121"/>
  <c r="K121"/>
  <c r="H121"/>
  <c r="L121"/>
  <c r="I121"/>
  <c r="M121"/>
  <c r="J121"/>
  <c r="G121"/>
  <c r="B121"/>
  <c r="AD122"/>
  <c r="F121"/>
  <c r="E122" l="1"/>
  <c r="O122"/>
  <c r="P122"/>
  <c r="R122"/>
  <c r="S122"/>
  <c r="Q122"/>
  <c r="AA121"/>
  <c r="W122"/>
  <c r="U122"/>
  <c r="T122"/>
  <c r="V122"/>
  <c r="X122"/>
  <c r="AE121"/>
  <c r="AB121" s="1"/>
  <c r="Z121"/>
  <c r="Y122"/>
  <c r="D122"/>
  <c r="N122"/>
  <c r="M122"/>
  <c r="J122"/>
  <c r="K122"/>
  <c r="H122"/>
  <c r="L122"/>
  <c r="I122"/>
  <c r="G122"/>
  <c r="B122"/>
  <c r="AD123"/>
  <c r="F122"/>
  <c r="E123" l="1"/>
  <c r="P123"/>
  <c r="Q123"/>
  <c r="S123"/>
  <c r="O123"/>
  <c r="R123"/>
  <c r="AA122"/>
  <c r="T123"/>
  <c r="V123"/>
  <c r="X123"/>
  <c r="W123"/>
  <c r="U123"/>
  <c r="AE122"/>
  <c r="AB122" s="1"/>
  <c r="Z122"/>
  <c r="D123"/>
  <c r="Y123"/>
  <c r="M123"/>
  <c r="L123"/>
  <c r="I123"/>
  <c r="N123"/>
  <c r="J123"/>
  <c r="K123"/>
  <c r="H123"/>
  <c r="G123"/>
  <c r="B123"/>
  <c r="AD124"/>
  <c r="F123"/>
  <c r="E124" l="1"/>
  <c r="Q124"/>
  <c r="S124"/>
  <c r="O124"/>
  <c r="R124"/>
  <c r="P124"/>
  <c r="X124"/>
  <c r="W124"/>
  <c r="T124"/>
  <c r="V124"/>
  <c r="U124"/>
  <c r="AE123"/>
  <c r="AB123" s="1"/>
  <c r="AA123"/>
  <c r="Z123"/>
  <c r="Y124"/>
  <c r="D124"/>
  <c r="K124"/>
  <c r="H124"/>
  <c r="M124"/>
  <c r="L124"/>
  <c r="I124"/>
  <c r="N124"/>
  <c r="J124"/>
  <c r="G124"/>
  <c r="B124"/>
  <c r="AD125"/>
  <c r="F124"/>
  <c r="E125" l="1"/>
  <c r="O125"/>
  <c r="P125"/>
  <c r="Q125"/>
  <c r="S125"/>
  <c r="R125"/>
  <c r="Z124"/>
  <c r="W125"/>
  <c r="U125"/>
  <c r="T125"/>
  <c r="X125"/>
  <c r="V125"/>
  <c r="AE124"/>
  <c r="AB124" s="1"/>
  <c r="AA124"/>
  <c r="Y125"/>
  <c r="D125"/>
  <c r="N125"/>
  <c r="J125"/>
  <c r="K125"/>
  <c r="H125"/>
  <c r="M125"/>
  <c r="L125"/>
  <c r="I125"/>
  <c r="G125"/>
  <c r="B125"/>
  <c r="AD126"/>
  <c r="F125"/>
  <c r="E126" l="1"/>
  <c r="O126"/>
  <c r="S126"/>
  <c r="P126"/>
  <c r="Q126"/>
  <c r="R126"/>
  <c r="X126"/>
  <c r="U126"/>
  <c r="W126"/>
  <c r="T126"/>
  <c r="V126"/>
  <c r="AE125"/>
  <c r="AB125" s="1"/>
  <c r="Z125"/>
  <c r="AA125"/>
  <c r="D126"/>
  <c r="Y126"/>
  <c r="M126"/>
  <c r="N126"/>
  <c r="L126"/>
  <c r="I126"/>
  <c r="J126"/>
  <c r="K126"/>
  <c r="H126"/>
  <c r="G126"/>
  <c r="B126"/>
  <c r="AD127"/>
  <c r="F126"/>
  <c r="E127" l="1"/>
  <c r="P127"/>
  <c r="S127"/>
  <c r="O127"/>
  <c r="Q127"/>
  <c r="R127"/>
  <c r="AE126"/>
  <c r="AB126" s="1"/>
  <c r="AA126"/>
  <c r="U127"/>
  <c r="W127"/>
  <c r="T127"/>
  <c r="V127"/>
  <c r="X127"/>
  <c r="Z126"/>
  <c r="Y127"/>
  <c r="D127"/>
  <c r="M127"/>
  <c r="K127"/>
  <c r="H127"/>
  <c r="N127"/>
  <c r="L127"/>
  <c r="I127"/>
  <c r="J127"/>
  <c r="G127"/>
  <c r="B127"/>
  <c r="AD128"/>
  <c r="F127"/>
  <c r="E128" l="1"/>
  <c r="P128"/>
  <c r="Q128"/>
  <c r="R128"/>
  <c r="O128"/>
  <c r="S128"/>
  <c r="T128"/>
  <c r="V128"/>
  <c r="W128"/>
  <c r="X128"/>
  <c r="U128"/>
  <c r="AE127"/>
  <c r="AB127" s="1"/>
  <c r="AA127"/>
  <c r="Z127"/>
  <c r="Y128"/>
  <c r="D128"/>
  <c r="N128"/>
  <c r="J128"/>
  <c r="M128"/>
  <c r="K128"/>
  <c r="H128"/>
  <c r="L128"/>
  <c r="I128"/>
  <c r="G128"/>
  <c r="B128"/>
  <c r="AD129"/>
  <c r="F128"/>
  <c r="E129" l="1"/>
  <c r="P129"/>
  <c r="R129"/>
  <c r="O129"/>
  <c r="Q129"/>
  <c r="S129"/>
  <c r="AA128"/>
  <c r="V129"/>
  <c r="X129"/>
  <c r="U129"/>
  <c r="T129"/>
  <c r="W129"/>
  <c r="AE128"/>
  <c r="AB128" s="1"/>
  <c r="Z128"/>
  <c r="D129"/>
  <c r="Y129"/>
  <c r="M129"/>
  <c r="L129"/>
  <c r="I129"/>
  <c r="J129"/>
  <c r="N129"/>
  <c r="K129"/>
  <c r="H129"/>
  <c r="G129"/>
  <c r="B129"/>
  <c r="AD130"/>
  <c r="F129"/>
  <c r="E130" l="1"/>
  <c r="O130"/>
  <c r="P130"/>
  <c r="R130"/>
  <c r="Q130"/>
  <c r="S130"/>
  <c r="U130"/>
  <c r="T130"/>
  <c r="W130"/>
  <c r="V130"/>
  <c r="X130"/>
  <c r="AE129"/>
  <c r="AB129" s="1"/>
  <c r="AA129"/>
  <c r="Z129"/>
  <c r="Y130"/>
  <c r="D130"/>
  <c r="N130"/>
  <c r="K130"/>
  <c r="H130"/>
  <c r="L130"/>
  <c r="I130"/>
  <c r="M130"/>
  <c r="J130"/>
  <c r="G130"/>
  <c r="B130"/>
  <c r="AD131"/>
  <c r="F130"/>
  <c r="E131" l="1"/>
  <c r="S131"/>
  <c r="R131"/>
  <c r="O131"/>
  <c r="P131"/>
  <c r="Q131"/>
  <c r="T131"/>
  <c r="V131"/>
  <c r="W131"/>
  <c r="U131"/>
  <c r="X131"/>
  <c r="AE130"/>
  <c r="AB130" s="1"/>
  <c r="AA130"/>
  <c r="Z130"/>
  <c r="Y131"/>
  <c r="D131"/>
  <c r="N131"/>
  <c r="M131"/>
  <c r="J131"/>
  <c r="K131"/>
  <c r="H131"/>
  <c r="L131"/>
  <c r="I131"/>
  <c r="G131"/>
  <c r="B131"/>
  <c r="AD132"/>
  <c r="F131"/>
  <c r="E132" l="1"/>
  <c r="S132"/>
  <c r="O132"/>
  <c r="R132"/>
  <c r="Q132"/>
  <c r="P132"/>
  <c r="Z131"/>
  <c r="V132"/>
  <c r="X132"/>
  <c r="U132"/>
  <c r="W132"/>
  <c r="T132"/>
  <c r="AE131"/>
  <c r="AB131" s="1"/>
  <c r="AA131"/>
  <c r="D132"/>
  <c r="N132"/>
  <c r="Y132"/>
  <c r="M132"/>
  <c r="L132"/>
  <c r="I132"/>
  <c r="J132"/>
  <c r="K132"/>
  <c r="H132"/>
  <c r="G132"/>
  <c r="B132"/>
  <c r="AD133"/>
  <c r="F132"/>
  <c r="E133" l="1"/>
  <c r="O133"/>
  <c r="Q133"/>
  <c r="R133"/>
  <c r="P133"/>
  <c r="S133"/>
  <c r="AE132"/>
  <c r="AB132" s="1"/>
  <c r="Z132"/>
  <c r="W133"/>
  <c r="T133"/>
  <c r="V133"/>
  <c r="X133"/>
  <c r="U133"/>
  <c r="AA132"/>
  <c r="Y133"/>
  <c r="D133"/>
  <c r="L133"/>
  <c r="K133"/>
  <c r="H133"/>
  <c r="N133"/>
  <c r="M133"/>
  <c r="I133"/>
  <c r="J133"/>
  <c r="G133"/>
  <c r="B133"/>
  <c r="AD134"/>
  <c r="F133"/>
  <c r="E134" l="1"/>
  <c r="O134"/>
  <c r="P134"/>
  <c r="S134"/>
  <c r="R134"/>
  <c r="Q134"/>
  <c r="AA133"/>
  <c r="T134"/>
  <c r="X134"/>
  <c r="W134"/>
  <c r="U134"/>
  <c r="V134"/>
  <c r="AE133"/>
  <c r="AB133" s="1"/>
  <c r="Z134"/>
  <c r="AA134"/>
  <c r="Z133"/>
  <c r="Y134"/>
  <c r="D134"/>
  <c r="N134"/>
  <c r="J134"/>
  <c r="L134"/>
  <c r="K134"/>
  <c r="H134"/>
  <c r="M134"/>
  <c r="I134"/>
  <c r="G134"/>
  <c r="B134"/>
  <c r="F134"/>
  <c r="AE134" l="1"/>
  <c r="AB134" s="1"/>
  <c r="AB4" s="1"/>
</calcChain>
</file>

<file path=xl/comments1.xml><?xml version="1.0" encoding="utf-8"?>
<comments xmlns="http://schemas.openxmlformats.org/spreadsheetml/2006/main">
  <authors>
    <author>sdfgsdfg</author>
  </authors>
  <commentList>
    <comment ref="B97" authorId="0">
      <text>
        <r>
          <rPr>
            <b/>
            <sz val="8"/>
            <color indexed="81"/>
            <rFont val="Tahoma"/>
            <charset val="1"/>
          </rPr>
          <t>This is simply an indication that attempting to decode beyond the granularity set in the Memory Map sheet, will result in potentially meaningless errors being reported on the memory map chart due to lack of visible precision.
An "N" here does NOT indicate a problem with decoding, it indicates that the Memory Map won't be accurate if you've placed a 1 or 0 anywhere above in that column.</t>
        </r>
      </text>
    </comment>
  </commentList>
</comments>
</file>

<file path=xl/comments2.xml><?xml version="1.0" encoding="utf-8"?>
<comments xmlns="http://schemas.openxmlformats.org/spreadsheetml/2006/main">
  <authors>
    <author>sdfgsdfg</author>
  </authors>
  <commentList>
    <comment ref="B4" authorId="0">
      <text>
        <r>
          <rPr>
            <b/>
            <sz val="12"/>
            <color indexed="81"/>
            <rFont val="Tahoma"/>
            <family val="2"/>
          </rPr>
          <t>NOTE that this memory map has a limitation that it cannot show decodings where mirrors are interleaved with other things.  Such decodings will not be displayed correctly in this chart.</t>
        </r>
      </text>
    </comment>
    <comment ref="AB4" authorId="0">
      <text>
        <r>
          <rPr>
            <b/>
            <sz val="12"/>
            <color indexed="81"/>
            <rFont val="Tahoma"/>
            <family val="2"/>
          </rPr>
          <t>An error here, indicates that there is an overlap between two ranges somewhere in the memory map.</t>
        </r>
      </text>
    </comment>
    <comment ref="AB7" authorId="0">
      <text>
        <r>
          <rPr>
            <b/>
            <sz val="12"/>
            <color indexed="81"/>
            <rFont val="Tahoma"/>
            <family val="2"/>
          </rPr>
          <t>An error here indicates that at-least two regions are competing to have the same address space assigned to them.  Each address can be associated with only one single region.
Check your Address Decoding for two regions that can evaluate to the same address.</t>
        </r>
      </text>
    </comment>
  </commentList>
</comments>
</file>

<file path=xl/sharedStrings.xml><?xml version="1.0" encoding="utf-8"?>
<sst xmlns="http://schemas.openxmlformats.org/spreadsheetml/2006/main" count="312" uniqueCount="96">
  <si>
    <t>Memory Map</t>
  </si>
  <si>
    <t>SDRAM</t>
  </si>
  <si>
    <t>MB</t>
  </si>
  <si>
    <t>KB</t>
  </si>
  <si>
    <t>AUDIO</t>
  </si>
  <si>
    <t>VIDEO</t>
  </si>
  <si>
    <t>MMC</t>
  </si>
  <si>
    <t>B</t>
  </si>
  <si>
    <t>Units</t>
  </si>
  <si>
    <t>Size</t>
  </si>
  <si>
    <t>address
space</t>
  </si>
  <si>
    <t>bus
width</t>
  </si>
  <si>
    <t>high
address</t>
  </si>
  <si>
    <t>Memory Regions</t>
  </si>
  <si>
    <t>zpu_config.vhd</t>
  </si>
  <si>
    <t>maxAddrBitIncIO</t>
  </si>
  <si>
    <t>maxAddrBitBRAM</t>
  </si>
  <si>
    <t>configuration parameter</t>
  </si>
  <si>
    <t>name</t>
  </si>
  <si>
    <t>value</t>
  </si>
  <si>
    <t>highest bit number</t>
  </si>
  <si>
    <t>unit</t>
  </si>
  <si>
    <t>Address Bit</t>
  </si>
  <si>
    <t>-</t>
  </si>
  <si>
    <t>M</t>
  </si>
  <si>
    <t>Design Considerations</t>
  </si>
  <si>
    <t>Legend</t>
  </si>
  <si>
    <t>A constant 0</t>
  </si>
  <si>
    <t>A constant 1</t>
  </si>
  <si>
    <t>A 'don’t care' bit (results in mirroring within the region)</t>
  </si>
  <si>
    <t>A</t>
  </si>
  <si>
    <t>An actual address bit required for this region to be fully addressable</t>
  </si>
  <si>
    <t>An address bit that is not available due to the ZPU configuration</t>
  </si>
  <si>
    <t>ZPU Reset Vector (first instruction is fetched from here)</t>
  </si>
  <si>
    <t>RESET</t>
  </si>
  <si>
    <t>STACKA</t>
  </si>
  <si>
    <t>STACKB</t>
  </si>
  <si>
    <t>Regions</t>
  </si>
  <si>
    <t>Vectors</t>
  </si>
  <si>
    <t>Address Range</t>
  </si>
  <si>
    <t>First Byte</t>
  </si>
  <si>
    <t>Last Byte</t>
  </si>
  <si>
    <t>First Address</t>
  </si>
  <si>
    <t>Last Address Including Mirrors</t>
  </si>
  <si>
    <t>Last Address Excluding Mirrors</t>
  </si>
  <si>
    <t>Bit Values</t>
  </si>
  <si>
    <t>Sum</t>
  </si>
  <si>
    <t>Hex
Address</t>
  </si>
  <si>
    <t>Last Mirrored Byte</t>
  </si>
  <si>
    <t>Scale</t>
  </si>
  <si>
    <t>..</t>
  </si>
  <si>
    <t>FROM</t>
  </si>
  <si>
    <t>TO</t>
  </si>
  <si>
    <t>Decimal</t>
  </si>
  <si>
    <t>bytes per row</t>
  </si>
  <si>
    <t>DMA</t>
  </si>
  <si>
    <t>K ==</t>
  </si>
  <si>
    <t>Name</t>
  </si>
  <si>
    <t>ZPU's initial StackA Value is fetched from here:</t>
  </si>
  <si>
    <t>ZPU's initial StackB Value is fetched from here:</t>
  </si>
  <si>
    <t>Regions
Present</t>
  </si>
  <si>
    <t>Error
Checking</t>
  </si>
  <si>
    <t>Address Decoding (auto-generated from previous pages)</t>
  </si>
  <si>
    <t>Address Decoding (place 0's, 1's, and M's in yellow boxes, to manually complete the memory map)</t>
  </si>
  <si>
    <t>Address Decoding (auto-generated + manually completed = fully populated)</t>
  </si>
  <si>
    <t>Memory Map
Granularity</t>
  </si>
  <si>
    <t>Instructions:  Examine all sheets in this excel workbook.  
You will find yellow boxes in most sheets.  
Yellow boxes can be edited.  
Everything else is automatically calculated for you, and therefore cannot be edited.</t>
  </si>
  <si>
    <t>If you wish to make edits to this workbook, 
feel free to google "Excel Cell Protection".  
There is no password on any protection used in this workbook.</t>
  </si>
  <si>
    <t>Name your regions in memory, and assign a size for each of them.</t>
  </si>
  <si>
    <t>Bytes</t>
  </si>
  <si>
    <t>Unit Table</t>
  </si>
  <si>
    <t>Write 1's, 0's, and M's into the yellow boxes
in the table, to declare how you expect regions 
to be decoded from an address.  
As long as you keep it reasonably simple, 
you will be able to view the result 
on the memory map page.</t>
  </si>
  <si>
    <t>Review the results of your address decoding on this page.</t>
  </si>
  <si>
    <t>KEYBOARD</t>
  </si>
  <si>
    <t>MOUSE</t>
  </si>
  <si>
    <t>r0</t>
  </si>
  <si>
    <t>r1</t>
  </si>
  <si>
    <t>r2</t>
  </si>
  <si>
    <t>r3</t>
  </si>
  <si>
    <t>INTERRUPT</t>
  </si>
  <si>
    <t>BLITTER</t>
  </si>
  <si>
    <t>COPPER</t>
  </si>
  <si>
    <t>VRAM_BG0_MAP</t>
  </si>
  <si>
    <t>VRAM_BG1_MAP</t>
  </si>
  <si>
    <t>VRAM_BG2_MAP</t>
  </si>
  <si>
    <t>VRAM_BG0_CELLDATA</t>
  </si>
  <si>
    <t>VRAM_BG1_CELLDATA</t>
  </si>
  <si>
    <t>VRAM_BG2_CELLDATA</t>
  </si>
  <si>
    <t>VRAM_PALETTE</t>
  </si>
  <si>
    <t>VRAM_SPRITE_REGISTERS</t>
  </si>
  <si>
    <t>VRAM_SPRITE_IMAGES</t>
  </si>
  <si>
    <t>not_used</t>
  </si>
  <si>
    <t>SDRAM_PAGE</t>
  </si>
  <si>
    <t>Bank</t>
  </si>
  <si>
    <t>5,6,7</t>
  </si>
  <si>
    <t>8K</t>
  </si>
</sst>
</file>

<file path=xl/styles.xml><?xml version="1.0" encoding="utf-8"?>
<styleSheet xmlns="http://schemas.openxmlformats.org/spreadsheetml/2006/main">
  <fonts count="11">
    <font>
      <sz val="11"/>
      <color theme="1"/>
      <name val="Calibri"/>
      <family val="2"/>
      <scheme val="minor"/>
    </font>
    <font>
      <b/>
      <sz val="11"/>
      <color theme="1"/>
      <name val="Calibri"/>
      <family val="2"/>
      <scheme val="minor"/>
    </font>
    <font>
      <b/>
      <u/>
      <sz val="11"/>
      <color theme="1"/>
      <name val="Calibri"/>
      <family val="2"/>
      <scheme val="minor"/>
    </font>
    <font>
      <b/>
      <sz val="11"/>
      <color theme="2" tint="-0.499984740745262"/>
      <name val="Calibri"/>
      <family val="2"/>
      <scheme val="minor"/>
    </font>
    <font>
      <b/>
      <sz val="11"/>
      <color theme="0" tint="-0.499984740745262"/>
      <name val="Calibri"/>
      <family val="2"/>
      <scheme val="minor"/>
    </font>
    <font>
      <sz val="10"/>
      <color theme="1"/>
      <name val="Courier New"/>
      <family val="3"/>
    </font>
    <font>
      <b/>
      <sz val="22"/>
      <color theme="1"/>
      <name val="Calibri"/>
      <family val="2"/>
    </font>
    <font>
      <b/>
      <sz val="11"/>
      <color theme="1"/>
      <name val="Calibri"/>
      <family val="2"/>
    </font>
    <font>
      <b/>
      <sz val="11"/>
      <name val="Calibri"/>
      <family val="2"/>
    </font>
    <font>
      <b/>
      <sz val="12"/>
      <color indexed="81"/>
      <name val="Tahoma"/>
      <family val="2"/>
    </font>
    <font>
      <b/>
      <sz val="8"/>
      <color indexed="81"/>
      <name val="Tahoma"/>
      <charset val="1"/>
    </font>
  </fonts>
  <fills count="15">
    <fill>
      <patternFill patternType="none"/>
    </fill>
    <fill>
      <patternFill patternType="gray125"/>
    </fill>
    <fill>
      <patternFill patternType="solid">
        <fgColor theme="5" tint="0.59999389629810485"/>
        <bgColor indexed="64"/>
      </patternFill>
    </fill>
    <fill>
      <patternFill patternType="solid">
        <fgColor theme="5" tint="0.39997558519241921"/>
        <bgColor indexed="64"/>
      </patternFill>
    </fill>
    <fill>
      <patternFill patternType="solid">
        <fgColor theme="3" tint="0.39997558519241921"/>
        <bgColor indexed="64"/>
      </patternFill>
    </fill>
    <fill>
      <patternFill patternType="solid">
        <fgColor theme="3" tint="0.59999389629810485"/>
        <bgColor indexed="64"/>
      </patternFill>
    </fill>
    <fill>
      <patternFill patternType="solid">
        <fgColor rgb="FFFFFF00"/>
        <bgColor indexed="64"/>
      </patternFill>
    </fill>
    <fill>
      <patternFill patternType="solid">
        <fgColor theme="6" tint="0.39997558519241921"/>
        <bgColor indexed="64"/>
      </patternFill>
    </fill>
    <fill>
      <patternFill patternType="solid">
        <fgColor theme="6" tint="0.59999389629810485"/>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9" tint="0.59999389629810485"/>
        <bgColor indexed="64"/>
      </patternFill>
    </fill>
    <fill>
      <patternFill patternType="solid">
        <fgColor theme="8" tint="-0.249977111117893"/>
        <bgColor indexed="64"/>
      </patternFill>
    </fill>
    <fill>
      <patternFill patternType="solid">
        <fgColor theme="0" tint="-0.499984740745262"/>
        <bgColor indexed="64"/>
      </patternFill>
    </fill>
    <fill>
      <patternFill patternType="solid">
        <fgColor theme="8" tint="0.59999389629810485"/>
        <bgColor indexed="64"/>
      </patternFill>
    </fill>
  </fills>
  <borders count="62">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style="thin">
        <color indexed="64"/>
      </right>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right style="thin">
        <color indexed="64"/>
      </right>
      <top/>
      <bottom style="medium">
        <color indexed="64"/>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thin">
        <color indexed="64"/>
      </right>
      <top style="thin">
        <color indexed="64"/>
      </top>
      <bottom/>
      <diagonal/>
    </border>
    <border>
      <left style="medium">
        <color indexed="64"/>
      </left>
      <right/>
      <top/>
      <bottom style="thin">
        <color indexed="64"/>
      </bottom>
      <diagonal/>
    </border>
    <border>
      <left style="thin">
        <color indexed="64"/>
      </left>
      <right/>
      <top/>
      <bottom/>
      <diagonal/>
    </border>
    <border>
      <left style="thin">
        <color indexed="64"/>
      </left>
      <right/>
      <top/>
      <bottom style="thin">
        <color indexed="64"/>
      </bottom>
      <diagonal/>
    </border>
    <border>
      <left style="thin">
        <color indexed="64"/>
      </left>
      <right/>
      <top style="thin">
        <color indexed="64"/>
      </top>
      <bottom style="medium">
        <color indexed="64"/>
      </bottom>
      <diagonal/>
    </border>
    <border>
      <left style="thin">
        <color indexed="64"/>
      </left>
      <right/>
      <top style="medium">
        <color indexed="64"/>
      </top>
      <bottom style="thin">
        <color indexed="64"/>
      </bottom>
      <diagonal/>
    </border>
    <border>
      <left/>
      <right style="medium">
        <color indexed="64"/>
      </right>
      <top style="thin">
        <color indexed="64"/>
      </top>
      <bottom style="medium">
        <color indexed="64"/>
      </bottom>
      <diagonal/>
    </border>
    <border>
      <left style="thin">
        <color indexed="64"/>
      </left>
      <right/>
      <top style="thin">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thin">
        <color indexed="64"/>
      </left>
      <right style="thin">
        <color indexed="64"/>
      </right>
      <top/>
      <bottom/>
      <diagonal/>
    </border>
    <border>
      <left style="medium">
        <color indexed="64"/>
      </left>
      <right style="medium">
        <color indexed="64"/>
      </right>
      <top style="thin">
        <color indexed="64"/>
      </top>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bottom style="medium">
        <color indexed="64"/>
      </bottom>
      <diagonal/>
    </border>
  </borders>
  <cellStyleXfs count="1">
    <xf numFmtId="0" fontId="0" fillId="0" borderId="0"/>
  </cellStyleXfs>
  <cellXfs count="305">
    <xf numFmtId="0" fontId="0" fillId="0" borderId="0" xfId="0"/>
    <xf numFmtId="0" fontId="0" fillId="2" borderId="6" xfId="0" applyFill="1" applyBorder="1" applyAlignment="1">
      <alignment horizontal="center" vertical="center"/>
    </xf>
    <xf numFmtId="0" fontId="0" fillId="2" borderId="1" xfId="0" applyFill="1" applyBorder="1" applyAlignment="1">
      <alignment horizontal="center" vertical="center"/>
    </xf>
    <xf numFmtId="0" fontId="0" fillId="2" borderId="7" xfId="0" applyFill="1" applyBorder="1" applyAlignment="1">
      <alignment horizontal="center" vertical="center"/>
    </xf>
    <xf numFmtId="0" fontId="0" fillId="2" borderId="8" xfId="0" applyFill="1" applyBorder="1" applyAlignment="1">
      <alignment horizontal="center" vertical="center"/>
    </xf>
    <xf numFmtId="0" fontId="0" fillId="2" borderId="9" xfId="0" applyFill="1" applyBorder="1" applyAlignment="1">
      <alignment horizontal="center" vertical="center"/>
    </xf>
    <xf numFmtId="0" fontId="0" fillId="2" borderId="10" xfId="0" applyFill="1" applyBorder="1" applyAlignment="1">
      <alignment horizontal="center" vertical="center"/>
    </xf>
    <xf numFmtId="0" fontId="0" fillId="0" borderId="0" xfId="0" applyAlignment="1">
      <alignment horizontal="center" vertical="center"/>
    </xf>
    <xf numFmtId="0" fontId="0" fillId="4" borderId="17" xfId="0" applyFill="1" applyBorder="1" applyAlignment="1">
      <alignment horizontal="center" vertical="center" wrapText="1"/>
    </xf>
    <xf numFmtId="0" fontId="0" fillId="4" borderId="18" xfId="0" applyFill="1" applyBorder="1" applyAlignment="1">
      <alignment horizontal="center" vertical="center" wrapText="1"/>
    </xf>
    <xf numFmtId="0" fontId="0" fillId="4" borderId="19" xfId="0" applyFill="1" applyBorder="1" applyAlignment="1">
      <alignment horizontal="center" vertical="center"/>
    </xf>
    <xf numFmtId="0" fontId="0" fillId="5" borderId="3" xfId="0" applyFill="1" applyBorder="1"/>
    <xf numFmtId="0" fontId="0" fillId="5" borderId="8" xfId="0" applyFill="1" applyBorder="1"/>
    <xf numFmtId="0" fontId="0" fillId="5" borderId="5" xfId="0" applyFill="1" applyBorder="1"/>
    <xf numFmtId="0" fontId="0" fillId="5" borderId="10" xfId="0" applyFill="1" applyBorder="1"/>
    <xf numFmtId="0" fontId="0" fillId="0" borderId="0" xfId="0" applyFill="1" applyBorder="1" applyAlignment="1">
      <alignment horizontal="center" vertical="center"/>
    </xf>
    <xf numFmtId="0" fontId="0" fillId="0" borderId="0" xfId="0" quotePrefix="1" applyFill="1" applyBorder="1" applyAlignment="1">
      <alignment horizontal="center" vertical="center"/>
    </xf>
    <xf numFmtId="0" fontId="0" fillId="0" borderId="0" xfId="0" applyAlignment="1">
      <alignment vertical="top"/>
    </xf>
    <xf numFmtId="0" fontId="0" fillId="2" borderId="3" xfId="0" applyFill="1" applyBorder="1" applyAlignment="1">
      <alignment horizontal="center" vertical="center"/>
    </xf>
    <xf numFmtId="0" fontId="0" fillId="10" borderId="18" xfId="0" applyFill="1" applyBorder="1" applyAlignment="1">
      <alignment horizontal="center" vertical="center"/>
    </xf>
    <xf numFmtId="0" fontId="0" fillId="10" borderId="19" xfId="0" applyFill="1" applyBorder="1" applyAlignment="1">
      <alignment horizontal="center" vertical="center"/>
    </xf>
    <xf numFmtId="0" fontId="0" fillId="10" borderId="9" xfId="0" applyFill="1" applyBorder="1" applyAlignment="1">
      <alignment horizontal="center" vertical="center"/>
    </xf>
    <xf numFmtId="0" fontId="0" fillId="11" borderId="4" xfId="0" quotePrefix="1" applyFill="1" applyBorder="1" applyAlignment="1">
      <alignment horizontal="center" vertical="center"/>
    </xf>
    <xf numFmtId="0" fontId="0" fillId="11" borderId="4" xfId="0" applyFill="1" applyBorder="1" applyAlignment="1">
      <alignment horizontal="center" vertical="center"/>
    </xf>
    <xf numFmtId="0" fontId="0" fillId="11" borderId="1" xfId="0" quotePrefix="1" applyFill="1" applyBorder="1" applyAlignment="1">
      <alignment horizontal="center" vertical="center"/>
    </xf>
    <xf numFmtId="0" fontId="0" fillId="11" borderId="1" xfId="0" applyFill="1" applyBorder="1" applyAlignment="1">
      <alignment horizontal="center" vertical="center"/>
    </xf>
    <xf numFmtId="0" fontId="0" fillId="11" borderId="9" xfId="0" applyFill="1" applyBorder="1" applyAlignment="1">
      <alignment horizontal="center" vertical="center"/>
    </xf>
    <xf numFmtId="0" fontId="0" fillId="2" borderId="3" xfId="0" quotePrefix="1" applyFont="1" applyFill="1" applyBorder="1" applyAlignment="1">
      <alignment horizontal="center" vertical="center"/>
    </xf>
    <xf numFmtId="0" fontId="0" fillId="2" borderId="6" xfId="0" quotePrefix="1" applyFont="1" applyFill="1" applyBorder="1" applyAlignment="1">
      <alignment horizontal="center" vertical="center"/>
    </xf>
    <xf numFmtId="0" fontId="0" fillId="8" borderId="6" xfId="0" applyFill="1" applyBorder="1" applyAlignment="1">
      <alignment horizontal="center" vertical="center"/>
    </xf>
    <xf numFmtId="0" fontId="0" fillId="8" borderId="8" xfId="0" quotePrefix="1" applyFill="1" applyBorder="1" applyAlignment="1">
      <alignment horizontal="center" vertical="center"/>
    </xf>
    <xf numFmtId="0" fontId="0" fillId="2" borderId="17" xfId="0" quotePrefix="1" applyFont="1" applyFill="1" applyBorder="1" applyAlignment="1">
      <alignment horizontal="center" vertical="center"/>
    </xf>
    <xf numFmtId="0" fontId="0" fillId="13" borderId="1" xfId="0" quotePrefix="1" applyFill="1" applyBorder="1" applyAlignment="1">
      <alignment horizontal="center" vertical="center"/>
    </xf>
    <xf numFmtId="0" fontId="0" fillId="13" borderId="4" xfId="0" quotePrefix="1" applyFill="1" applyBorder="1" applyAlignment="1">
      <alignment horizontal="center" vertical="center"/>
    </xf>
    <xf numFmtId="0" fontId="0" fillId="13" borderId="5" xfId="0" quotePrefix="1" applyFill="1" applyBorder="1" applyAlignment="1">
      <alignment horizontal="center" vertical="center"/>
    </xf>
    <xf numFmtId="0" fontId="0" fillId="13" borderId="7" xfId="0" quotePrefix="1" applyFill="1" applyBorder="1" applyAlignment="1">
      <alignment horizontal="center" vertical="center"/>
    </xf>
    <xf numFmtId="0" fontId="0" fillId="13" borderId="9" xfId="0" quotePrefix="1" applyFill="1" applyBorder="1" applyAlignment="1">
      <alignment horizontal="center" vertical="center"/>
    </xf>
    <xf numFmtId="0" fontId="0" fillId="13" borderId="10" xfId="0" quotePrefix="1" applyFill="1" applyBorder="1" applyAlignment="1">
      <alignment horizontal="center" vertical="center"/>
    </xf>
    <xf numFmtId="0" fontId="0" fillId="2" borderId="31" xfId="0" applyFill="1" applyBorder="1" applyAlignment="1">
      <alignment horizontal="center" vertical="center"/>
    </xf>
    <xf numFmtId="0" fontId="0" fillId="2" borderId="32" xfId="0" applyFill="1" applyBorder="1" applyAlignment="1">
      <alignment horizontal="center" vertical="center"/>
    </xf>
    <xf numFmtId="0" fontId="0" fillId="10" borderId="10" xfId="0" applyFill="1" applyBorder="1" applyAlignment="1">
      <alignment horizontal="center" vertical="center"/>
    </xf>
    <xf numFmtId="0" fontId="0" fillId="2" borderId="25" xfId="0" quotePrefix="1" applyFont="1" applyFill="1" applyBorder="1" applyAlignment="1">
      <alignment horizontal="center" vertical="center"/>
    </xf>
    <xf numFmtId="0" fontId="0" fillId="2" borderId="40" xfId="0" quotePrefix="1" applyFont="1" applyFill="1" applyBorder="1" applyAlignment="1">
      <alignment horizontal="center" vertical="center"/>
    </xf>
    <xf numFmtId="0" fontId="0" fillId="2" borderId="41" xfId="0" quotePrefix="1" applyFont="1" applyFill="1" applyBorder="1" applyAlignment="1">
      <alignment horizontal="center" vertical="center"/>
    </xf>
    <xf numFmtId="0" fontId="0" fillId="2" borderId="42" xfId="0" quotePrefix="1" applyFont="1" applyFill="1" applyBorder="1" applyAlignment="1">
      <alignment horizontal="center" vertical="center"/>
    </xf>
    <xf numFmtId="0" fontId="0" fillId="2" borderId="31" xfId="0" quotePrefix="1" applyFont="1" applyFill="1" applyBorder="1" applyAlignment="1">
      <alignment horizontal="center" vertical="center"/>
    </xf>
    <xf numFmtId="0" fontId="0" fillId="2" borderId="32" xfId="0" quotePrefix="1" applyFont="1" applyFill="1" applyBorder="1" applyAlignment="1">
      <alignment horizontal="center" vertical="center"/>
    </xf>
    <xf numFmtId="0" fontId="0" fillId="2" borderId="44" xfId="0" applyFill="1" applyBorder="1" applyAlignment="1">
      <alignment horizontal="center" vertical="center"/>
    </xf>
    <xf numFmtId="0" fontId="0" fillId="11" borderId="3" xfId="0" applyFill="1" applyBorder="1" applyAlignment="1">
      <alignment horizontal="center"/>
    </xf>
    <xf numFmtId="0" fontId="0" fillId="11" borderId="4" xfId="0" applyFill="1" applyBorder="1" applyAlignment="1">
      <alignment horizontal="center"/>
    </xf>
    <xf numFmtId="0" fontId="0" fillId="11" borderId="5" xfId="0" applyFill="1" applyBorder="1" applyAlignment="1">
      <alignment horizontal="center"/>
    </xf>
    <xf numFmtId="0" fontId="0" fillId="11" borderId="6" xfId="0" applyFill="1" applyBorder="1" applyAlignment="1">
      <alignment horizontal="center"/>
    </xf>
    <xf numFmtId="0" fontId="0" fillId="11" borderId="1" xfId="0" applyFill="1" applyBorder="1" applyAlignment="1">
      <alignment horizontal="center"/>
    </xf>
    <xf numFmtId="0" fontId="0" fillId="11" borderId="7" xfId="0" applyFill="1" applyBorder="1" applyAlignment="1">
      <alignment horizontal="center"/>
    </xf>
    <xf numFmtId="0" fontId="0" fillId="11" borderId="8" xfId="0" applyFill="1" applyBorder="1" applyAlignment="1">
      <alignment horizontal="center"/>
    </xf>
    <xf numFmtId="0" fontId="0" fillId="11" borderId="9" xfId="0" applyFill="1" applyBorder="1" applyAlignment="1">
      <alignment horizontal="center"/>
    </xf>
    <xf numFmtId="0" fontId="0" fillId="11" borderId="10" xfId="0" applyFill="1" applyBorder="1" applyAlignment="1">
      <alignment horizontal="center"/>
    </xf>
    <xf numFmtId="0" fontId="0" fillId="0" borderId="0" xfId="0" applyFill="1"/>
    <xf numFmtId="0" fontId="0" fillId="0" borderId="0" xfId="0" applyFill="1" applyBorder="1"/>
    <xf numFmtId="0" fontId="0" fillId="0" borderId="0" xfId="0" applyFill="1" applyBorder="1" applyAlignment="1">
      <alignment horizontal="center"/>
    </xf>
    <xf numFmtId="0" fontId="0" fillId="11" borderId="11" xfId="0" applyFill="1" applyBorder="1" applyAlignment="1">
      <alignment horizontal="center"/>
    </xf>
    <xf numFmtId="0" fontId="0" fillId="11" borderId="12" xfId="0" applyFill="1" applyBorder="1" applyAlignment="1">
      <alignment horizontal="center"/>
    </xf>
    <xf numFmtId="0" fontId="0" fillId="10" borderId="8" xfId="0" applyFill="1" applyBorder="1" applyAlignment="1">
      <alignment horizontal="center" vertical="center"/>
    </xf>
    <xf numFmtId="0" fontId="0" fillId="11" borderId="46" xfId="0" applyFill="1" applyBorder="1" applyAlignment="1">
      <alignment horizontal="center"/>
    </xf>
    <xf numFmtId="0" fontId="0" fillId="11" borderId="28" xfId="0" applyFill="1" applyBorder="1" applyAlignment="1">
      <alignment horizontal="center"/>
    </xf>
    <xf numFmtId="0" fontId="0" fillId="11" borderId="47" xfId="0" applyFill="1" applyBorder="1" applyAlignment="1">
      <alignment horizontal="center"/>
    </xf>
    <xf numFmtId="0" fontId="0" fillId="11" borderId="40" xfId="0" applyFill="1" applyBorder="1" applyAlignment="1">
      <alignment horizontal="center"/>
    </xf>
    <xf numFmtId="0" fontId="0" fillId="11" borderId="41" xfId="0" applyFill="1" applyBorder="1" applyAlignment="1">
      <alignment horizontal="center"/>
    </xf>
    <xf numFmtId="0" fontId="0" fillId="11" borderId="42" xfId="0" applyFill="1" applyBorder="1" applyAlignment="1">
      <alignment horizontal="center"/>
    </xf>
    <xf numFmtId="0" fontId="0" fillId="10" borderId="47" xfId="0" applyFill="1" applyBorder="1" applyAlignment="1">
      <alignment horizontal="center" vertical="center"/>
    </xf>
    <xf numFmtId="0" fontId="0" fillId="11" borderId="6" xfId="0" applyFont="1" applyFill="1" applyBorder="1" applyAlignment="1">
      <alignment horizontal="center" vertical="center"/>
    </xf>
    <xf numFmtId="0" fontId="0" fillId="11" borderId="7" xfId="0" applyFill="1" applyBorder="1" applyAlignment="1">
      <alignment horizontal="center" vertical="center"/>
    </xf>
    <xf numFmtId="0" fontId="0" fillId="11" borderId="8" xfId="0" applyFont="1" applyFill="1" applyBorder="1" applyAlignment="1">
      <alignment horizontal="center" vertical="center"/>
    </xf>
    <xf numFmtId="0" fontId="0" fillId="11" borderId="10" xfId="0" applyFill="1" applyBorder="1" applyAlignment="1">
      <alignment horizontal="center" vertical="center"/>
    </xf>
    <xf numFmtId="0" fontId="0" fillId="10" borderId="50" xfId="0" applyFill="1" applyBorder="1" applyAlignment="1">
      <alignment horizontal="center" vertical="center"/>
    </xf>
    <xf numFmtId="0" fontId="5" fillId="0" borderId="0" xfId="0" applyFont="1" applyAlignment="1">
      <alignment horizontal="center" vertical="center"/>
    </xf>
    <xf numFmtId="0" fontId="0" fillId="0" borderId="0" xfId="0" applyAlignment="1">
      <alignment horizontal="left"/>
    </xf>
    <xf numFmtId="0" fontId="5" fillId="0" borderId="0" xfId="0" quotePrefix="1" applyFont="1" applyAlignment="1">
      <alignment horizontal="center" vertical="center"/>
    </xf>
    <xf numFmtId="0" fontId="5" fillId="0" borderId="0" xfId="0" applyFont="1" applyFill="1" applyAlignment="1">
      <alignment horizontal="right" vertical="center"/>
    </xf>
    <xf numFmtId="0" fontId="0" fillId="3" borderId="55" xfId="0" applyFill="1" applyBorder="1" applyAlignment="1">
      <alignment horizontal="center" vertical="center"/>
    </xf>
    <xf numFmtId="0" fontId="0" fillId="2" borderId="4" xfId="0" applyFill="1" applyBorder="1" applyAlignment="1">
      <alignment horizontal="center" vertical="center"/>
    </xf>
    <xf numFmtId="0" fontId="0" fillId="2" borderId="5" xfId="0" applyFill="1" applyBorder="1" applyAlignment="1">
      <alignment horizontal="center" vertical="center"/>
    </xf>
    <xf numFmtId="0" fontId="0" fillId="10" borderId="18" xfId="0" applyFill="1" applyBorder="1" applyAlignment="1" applyProtection="1">
      <alignment horizontal="center" vertical="center"/>
    </xf>
    <xf numFmtId="0" fontId="0" fillId="10" borderId="19" xfId="0" applyFill="1" applyBorder="1" applyAlignment="1" applyProtection="1">
      <alignment horizontal="center" vertical="center"/>
    </xf>
    <xf numFmtId="0" fontId="0" fillId="2" borderId="3" xfId="0" quotePrefix="1" applyFill="1" applyBorder="1" applyAlignment="1" applyProtection="1">
      <alignment horizontal="center" vertical="center"/>
    </xf>
    <xf numFmtId="0" fontId="0" fillId="11" borderId="4" xfId="0" quotePrefix="1" applyFill="1" applyBorder="1" applyAlignment="1" applyProtection="1">
      <alignment horizontal="center" vertical="center"/>
    </xf>
    <xf numFmtId="0" fontId="0" fillId="11" borderId="5" xfId="0" quotePrefix="1" applyFill="1" applyBorder="1" applyAlignment="1" applyProtection="1">
      <alignment horizontal="center" vertical="center"/>
    </xf>
    <xf numFmtId="0" fontId="0" fillId="2" borderId="6" xfId="0" quotePrefix="1" applyFill="1" applyBorder="1" applyAlignment="1" applyProtection="1">
      <alignment horizontal="center" vertical="center"/>
    </xf>
    <xf numFmtId="0" fontId="0" fillId="11" borderId="1" xfId="0" quotePrefix="1" applyFill="1" applyBorder="1" applyAlignment="1" applyProtection="1">
      <alignment horizontal="center" vertical="center"/>
    </xf>
    <xf numFmtId="0" fontId="0" fillId="11" borderId="7" xfId="0" quotePrefix="1" applyFill="1" applyBorder="1" applyAlignment="1" applyProtection="1">
      <alignment horizontal="center" vertical="center"/>
    </xf>
    <xf numFmtId="0" fontId="0" fillId="2" borderId="17" xfId="0" quotePrefix="1" applyFill="1" applyBorder="1" applyAlignment="1" applyProtection="1">
      <alignment horizontal="center" vertical="center"/>
    </xf>
    <xf numFmtId="0" fontId="0" fillId="11" borderId="18" xfId="0" quotePrefix="1" applyFill="1" applyBorder="1" applyAlignment="1" applyProtection="1">
      <alignment horizontal="center" vertical="center"/>
    </xf>
    <xf numFmtId="0" fontId="0" fillId="11" borderId="19" xfId="0" quotePrefix="1" applyFill="1" applyBorder="1" applyAlignment="1" applyProtection="1">
      <alignment horizontal="center" vertical="center"/>
    </xf>
    <xf numFmtId="0" fontId="0" fillId="11" borderId="9" xfId="0" quotePrefix="1" applyFill="1" applyBorder="1" applyAlignment="1" applyProtection="1">
      <alignment horizontal="center" vertical="center"/>
    </xf>
    <xf numFmtId="0" fontId="0" fillId="11" borderId="10" xfId="0" quotePrefix="1" applyFill="1" applyBorder="1" applyAlignment="1" applyProtection="1">
      <alignment horizontal="center" vertical="center"/>
    </xf>
    <xf numFmtId="0" fontId="1" fillId="6" borderId="4" xfId="0" quotePrefix="1" applyFont="1" applyFill="1" applyBorder="1" applyAlignment="1" applyProtection="1">
      <alignment horizontal="center" vertical="center"/>
      <protection locked="0"/>
    </xf>
    <xf numFmtId="0" fontId="1" fillId="6" borderId="4" xfId="0" applyFont="1" applyFill="1" applyBorder="1" applyAlignment="1" applyProtection="1">
      <alignment horizontal="center" vertical="center"/>
      <protection locked="0"/>
    </xf>
    <xf numFmtId="0" fontId="3" fillId="6" borderId="4" xfId="0" applyFont="1" applyFill="1" applyBorder="1" applyAlignment="1" applyProtection="1">
      <alignment horizontal="center" vertical="center"/>
      <protection locked="0"/>
    </xf>
    <xf numFmtId="0" fontId="4" fillId="6" borderId="4" xfId="0" applyFont="1" applyFill="1" applyBorder="1" applyAlignment="1" applyProtection="1">
      <alignment horizontal="center" vertical="center"/>
      <protection locked="0"/>
    </xf>
    <xf numFmtId="0" fontId="4" fillId="6" borderId="5" xfId="0" applyFont="1" applyFill="1" applyBorder="1" applyAlignment="1" applyProtection="1">
      <alignment horizontal="center" vertical="center"/>
      <protection locked="0"/>
    </xf>
    <xf numFmtId="0" fontId="1" fillId="6" borderId="1" xfId="0" quotePrefix="1" applyFont="1" applyFill="1" applyBorder="1" applyAlignment="1" applyProtection="1">
      <alignment horizontal="center" vertical="center"/>
      <protection locked="0"/>
    </xf>
    <xf numFmtId="0" fontId="1" fillId="6" borderId="1" xfId="0" applyFont="1" applyFill="1" applyBorder="1" applyAlignment="1" applyProtection="1">
      <alignment horizontal="center" vertical="center"/>
      <protection locked="0"/>
    </xf>
    <xf numFmtId="0" fontId="4" fillId="6" borderId="1" xfId="0" applyFont="1" applyFill="1" applyBorder="1" applyAlignment="1" applyProtection="1">
      <alignment horizontal="center" vertical="center"/>
      <protection locked="0"/>
    </xf>
    <xf numFmtId="0" fontId="4" fillId="6" borderId="7" xfId="0" applyFont="1" applyFill="1" applyBorder="1" applyAlignment="1" applyProtection="1">
      <alignment horizontal="center" vertical="center"/>
      <protection locked="0"/>
    </xf>
    <xf numFmtId="0" fontId="3" fillId="6" borderId="1" xfId="0" applyFont="1" applyFill="1" applyBorder="1" applyAlignment="1" applyProtection="1">
      <alignment horizontal="center" vertical="center"/>
      <protection locked="0"/>
    </xf>
    <xf numFmtId="0" fontId="1" fillId="6" borderId="7" xfId="0" quotePrefix="1" applyFont="1" applyFill="1" applyBorder="1" applyAlignment="1" applyProtection="1">
      <alignment horizontal="center" vertical="center"/>
      <protection locked="0"/>
    </xf>
    <xf numFmtId="0" fontId="1" fillId="6" borderId="18" xfId="0" quotePrefix="1" applyFont="1" applyFill="1" applyBorder="1" applyAlignment="1" applyProtection="1">
      <alignment horizontal="center" vertical="center"/>
      <protection locked="0"/>
    </xf>
    <xf numFmtId="0" fontId="0" fillId="6" borderId="1" xfId="0" applyFill="1" applyBorder="1" applyAlignment="1" applyProtection="1">
      <alignment horizontal="right" vertical="center"/>
      <protection locked="0"/>
    </xf>
    <xf numFmtId="0" fontId="0" fillId="6" borderId="9" xfId="0" applyFill="1" applyBorder="1" applyAlignment="1" applyProtection="1">
      <alignment horizontal="right" vertical="center"/>
      <protection locked="0"/>
    </xf>
    <xf numFmtId="0" fontId="0" fillId="6" borderId="4" xfId="0" applyFill="1" applyBorder="1" applyProtection="1">
      <protection locked="0"/>
    </xf>
    <xf numFmtId="0" fontId="0" fillId="6" borderId="9" xfId="0" applyFill="1" applyBorder="1" applyProtection="1">
      <protection locked="0"/>
    </xf>
    <xf numFmtId="0" fontId="1" fillId="6" borderId="7" xfId="0" applyFont="1" applyFill="1" applyBorder="1" applyAlignment="1" applyProtection="1">
      <alignment horizontal="center" vertical="center"/>
      <protection locked="0"/>
    </xf>
    <xf numFmtId="0" fontId="1" fillId="6" borderId="19" xfId="0" applyFont="1" applyFill="1" applyBorder="1" applyAlignment="1" applyProtection="1">
      <alignment horizontal="center" vertical="center"/>
      <protection locked="0"/>
    </xf>
    <xf numFmtId="0" fontId="1" fillId="6" borderId="18" xfId="0" applyFont="1" applyFill="1" applyBorder="1" applyAlignment="1" applyProtection="1">
      <alignment horizontal="center" vertical="center"/>
      <protection locked="0"/>
    </xf>
    <xf numFmtId="0" fontId="0" fillId="6" borderId="6" xfId="0" applyFill="1" applyBorder="1" applyAlignment="1" applyProtection="1">
      <alignment horizontal="center" vertical="center"/>
      <protection locked="0"/>
    </xf>
    <xf numFmtId="0" fontId="0" fillId="6" borderId="8" xfId="0" applyFill="1" applyBorder="1" applyAlignment="1" applyProtection="1">
      <alignment horizontal="center" vertical="center"/>
      <protection locked="0"/>
    </xf>
    <xf numFmtId="0" fontId="0" fillId="3" borderId="53" xfId="0" applyFill="1" applyBorder="1" applyAlignment="1">
      <alignment horizontal="center" vertical="center"/>
    </xf>
    <xf numFmtId="0" fontId="0" fillId="3" borderId="53" xfId="0" applyFill="1" applyBorder="1" applyAlignment="1">
      <alignment horizontal="center" vertical="center" wrapText="1"/>
    </xf>
    <xf numFmtId="0" fontId="0" fillId="3" borderId="51" xfId="0" applyFill="1" applyBorder="1" applyAlignment="1">
      <alignment horizontal="center" vertical="center" wrapText="1"/>
    </xf>
    <xf numFmtId="0" fontId="0" fillId="6" borderId="3" xfId="0" applyFill="1" applyBorder="1" applyAlignment="1" applyProtection="1">
      <alignment horizontal="center" vertical="center"/>
      <protection locked="0"/>
    </xf>
    <xf numFmtId="0" fontId="0" fillId="6" borderId="4" xfId="0" applyFill="1" applyBorder="1" applyAlignment="1" applyProtection="1">
      <alignment horizontal="right" vertical="center"/>
      <protection locked="0"/>
    </xf>
    <xf numFmtId="0" fontId="0" fillId="11" borderId="38" xfId="0" applyFill="1" applyBorder="1" applyAlignment="1">
      <alignment horizontal="center"/>
    </xf>
    <xf numFmtId="0" fontId="0" fillId="11" borderId="39" xfId="0" applyFill="1" applyBorder="1" applyAlignment="1">
      <alignment horizontal="center"/>
    </xf>
    <xf numFmtId="0" fontId="0" fillId="8" borderId="3" xfId="0" applyFill="1" applyBorder="1" applyAlignment="1">
      <alignment horizontal="center" vertical="center"/>
    </xf>
    <xf numFmtId="0" fontId="0" fillId="11" borderId="27" xfId="0" applyFill="1" applyBorder="1" applyAlignment="1">
      <alignment horizontal="center"/>
    </xf>
    <xf numFmtId="0" fontId="0" fillId="11" borderId="30" xfId="0" applyFill="1" applyBorder="1" applyAlignment="1">
      <alignment horizontal="center"/>
    </xf>
    <xf numFmtId="0" fontId="0" fillId="11" borderId="49" xfId="0" applyFill="1" applyBorder="1" applyAlignment="1">
      <alignment horizontal="center"/>
    </xf>
    <xf numFmtId="0" fontId="0" fillId="6" borderId="15" xfId="0" applyFont="1" applyFill="1" applyBorder="1" applyAlignment="1" applyProtection="1">
      <alignment horizontal="right" vertical="center"/>
      <protection locked="0"/>
    </xf>
    <xf numFmtId="0" fontId="8" fillId="0" borderId="2" xfId="0" applyFont="1" applyFill="1" applyBorder="1" applyAlignment="1">
      <alignment horizontal="center" vertical="center"/>
    </xf>
    <xf numFmtId="0" fontId="0" fillId="0" borderId="40" xfId="0" applyFill="1" applyBorder="1" applyAlignment="1">
      <alignment horizontal="center" vertical="center"/>
    </xf>
    <xf numFmtId="0" fontId="0" fillId="0" borderId="41" xfId="0" applyFill="1" applyBorder="1" applyAlignment="1">
      <alignment horizontal="center" vertical="center"/>
    </xf>
    <xf numFmtId="0" fontId="0" fillId="0" borderId="42" xfId="0" applyFill="1" applyBorder="1" applyAlignment="1">
      <alignment horizontal="center" vertical="center"/>
    </xf>
    <xf numFmtId="0" fontId="5" fillId="14" borderId="3" xfId="0" applyFont="1" applyFill="1" applyBorder="1" applyAlignment="1">
      <alignment horizontal="center" vertical="center"/>
    </xf>
    <xf numFmtId="0" fontId="5" fillId="14" borderId="4" xfId="0" applyFont="1" applyFill="1" applyBorder="1" applyAlignment="1">
      <alignment horizontal="center" vertical="center"/>
    </xf>
    <xf numFmtId="0" fontId="5" fillId="14" borderId="5" xfId="0" applyFont="1" applyFill="1" applyBorder="1" applyAlignment="1">
      <alignment horizontal="center" vertical="center"/>
    </xf>
    <xf numFmtId="0" fontId="0" fillId="14" borderId="3" xfId="0" applyFill="1" applyBorder="1" applyAlignment="1">
      <alignment horizontal="center" vertical="center"/>
    </xf>
    <xf numFmtId="0" fontId="0" fillId="14" borderId="4" xfId="0" applyFill="1" applyBorder="1" applyAlignment="1">
      <alignment horizontal="center" vertical="center"/>
    </xf>
    <xf numFmtId="0" fontId="0" fillId="14" borderId="48" xfId="0" applyFill="1" applyBorder="1" applyAlignment="1">
      <alignment horizontal="center" vertical="center"/>
    </xf>
    <xf numFmtId="0" fontId="0" fillId="14" borderId="5" xfId="0" applyFill="1" applyBorder="1" applyAlignment="1">
      <alignment horizontal="center" vertical="center"/>
    </xf>
    <xf numFmtId="0" fontId="5" fillId="14" borderId="6" xfId="0" applyFont="1" applyFill="1" applyBorder="1" applyAlignment="1">
      <alignment horizontal="center" vertical="center"/>
    </xf>
    <xf numFmtId="0" fontId="5" fillId="14" borderId="1" xfId="0" applyFont="1" applyFill="1" applyBorder="1" applyAlignment="1">
      <alignment horizontal="center" vertical="center"/>
    </xf>
    <xf numFmtId="0" fontId="5" fillId="14" borderId="7" xfId="0" applyFont="1" applyFill="1" applyBorder="1" applyAlignment="1">
      <alignment horizontal="center" vertical="center"/>
    </xf>
    <xf numFmtId="0" fontId="0" fillId="14" borderId="6" xfId="0" applyFill="1" applyBorder="1" applyAlignment="1">
      <alignment horizontal="center" vertical="center"/>
    </xf>
    <xf numFmtId="0" fontId="0" fillId="14" borderId="1" xfId="0" applyFill="1" applyBorder="1" applyAlignment="1">
      <alignment horizontal="center" vertical="center"/>
    </xf>
    <xf numFmtId="0" fontId="0" fillId="14" borderId="28" xfId="0" applyFill="1" applyBorder="1" applyAlignment="1">
      <alignment horizontal="center" vertical="center"/>
    </xf>
    <xf numFmtId="0" fontId="0" fillId="14" borderId="12" xfId="0" applyFill="1" applyBorder="1" applyAlignment="1">
      <alignment horizontal="center" vertical="center"/>
    </xf>
    <xf numFmtId="0" fontId="0" fillId="14" borderId="13" xfId="0" applyFill="1" applyBorder="1" applyAlignment="1">
      <alignment horizontal="center" vertical="center"/>
    </xf>
    <xf numFmtId="0" fontId="5" fillId="14" borderId="8" xfId="0" applyFont="1" applyFill="1" applyBorder="1" applyAlignment="1">
      <alignment horizontal="center" vertical="center"/>
    </xf>
    <xf numFmtId="0" fontId="5" fillId="14" borderId="9" xfId="0" applyFont="1" applyFill="1" applyBorder="1" applyAlignment="1">
      <alignment horizontal="center" vertical="center"/>
    </xf>
    <xf numFmtId="0" fontId="5" fillId="14" borderId="10" xfId="0" applyFont="1" applyFill="1" applyBorder="1" applyAlignment="1">
      <alignment horizontal="center" vertical="center"/>
    </xf>
    <xf numFmtId="0" fontId="0" fillId="14" borderId="8" xfId="0" applyFill="1" applyBorder="1" applyAlignment="1">
      <alignment horizontal="center" vertical="center"/>
    </xf>
    <xf numFmtId="0" fontId="0" fillId="14" borderId="9" xfId="0" applyFill="1" applyBorder="1" applyAlignment="1">
      <alignment horizontal="center" vertical="center"/>
    </xf>
    <xf numFmtId="0" fontId="0" fillId="14" borderId="47" xfId="0" applyFill="1" applyBorder="1" applyAlignment="1">
      <alignment horizontal="center" vertical="center"/>
    </xf>
    <xf numFmtId="0" fontId="0" fillId="14" borderId="54" xfId="0" applyFill="1" applyBorder="1" applyAlignment="1">
      <alignment horizontal="center" vertical="center"/>
    </xf>
    <xf numFmtId="0" fontId="0" fillId="14" borderId="52" xfId="0" applyFill="1" applyBorder="1" applyAlignment="1">
      <alignment horizontal="center" vertical="center"/>
    </xf>
    <xf numFmtId="0" fontId="7" fillId="9" borderId="56" xfId="0" applyFont="1" applyFill="1" applyBorder="1" applyAlignment="1">
      <alignment horizontal="center" vertical="center"/>
    </xf>
    <xf numFmtId="0" fontId="7" fillId="9" borderId="57" xfId="0" applyFont="1" applyFill="1" applyBorder="1" applyAlignment="1">
      <alignment horizontal="center" vertical="center"/>
    </xf>
    <xf numFmtId="0" fontId="7" fillId="9" borderId="45" xfId="0" applyFont="1" applyFill="1" applyBorder="1" applyAlignment="1">
      <alignment horizontal="center" vertical="center"/>
    </xf>
    <xf numFmtId="0" fontId="0" fillId="9" borderId="40" xfId="0" applyFill="1" applyBorder="1" applyAlignment="1">
      <alignment horizontal="center" vertical="center"/>
    </xf>
    <xf numFmtId="0" fontId="0" fillId="9" borderId="58" xfId="0" applyFill="1" applyBorder="1" applyAlignment="1">
      <alignment horizontal="center" vertical="center"/>
    </xf>
    <xf numFmtId="0" fontId="0" fillId="14" borderId="40" xfId="0" applyFill="1" applyBorder="1" applyAlignment="1">
      <alignment horizontal="center" vertical="center"/>
    </xf>
    <xf numFmtId="0" fontId="0" fillId="14" borderId="25" xfId="0" applyFill="1" applyBorder="1" applyAlignment="1">
      <alignment horizontal="center" vertical="center"/>
    </xf>
    <xf numFmtId="0" fontId="0" fillId="14" borderId="31" xfId="0" applyFill="1" applyBorder="1" applyAlignment="1">
      <alignment horizontal="center" vertical="center"/>
    </xf>
    <xf numFmtId="0" fontId="0" fillId="14" borderId="41" xfId="0" applyFill="1" applyBorder="1" applyAlignment="1">
      <alignment horizontal="center" vertical="center"/>
    </xf>
    <xf numFmtId="0" fontId="0" fillId="14" borderId="32" xfId="0" applyFill="1" applyBorder="1" applyAlignment="1">
      <alignment horizontal="center" vertical="center"/>
    </xf>
    <xf numFmtId="0" fontId="0" fillId="14" borderId="42" xfId="0" applyFill="1" applyBorder="1" applyAlignment="1">
      <alignment horizontal="center" vertical="center"/>
    </xf>
    <xf numFmtId="0" fontId="0" fillId="14" borderId="15" xfId="0" quotePrefix="1" applyFont="1" applyFill="1" applyBorder="1" applyAlignment="1">
      <alignment horizontal="left" vertical="center"/>
    </xf>
    <xf numFmtId="0" fontId="0" fillId="14" borderId="14" xfId="0" applyFont="1" applyFill="1" applyBorder="1" applyAlignment="1">
      <alignment horizontal="center" vertical="center"/>
    </xf>
    <xf numFmtId="0" fontId="0" fillId="14" borderId="15" xfId="0" applyFont="1" applyFill="1" applyBorder="1" applyAlignment="1">
      <alignment horizontal="left" vertical="center"/>
    </xf>
    <xf numFmtId="0" fontId="0" fillId="0" borderId="0" xfId="0" applyAlignment="1">
      <alignment vertical="top" wrapText="1"/>
    </xf>
    <xf numFmtId="0" fontId="0" fillId="8" borderId="6" xfId="0" applyFill="1" applyBorder="1"/>
    <xf numFmtId="0" fontId="0" fillId="8" borderId="7" xfId="0" applyFill="1" applyBorder="1"/>
    <xf numFmtId="0" fontId="0" fillId="8" borderId="8" xfId="0" applyFill="1" applyBorder="1"/>
    <xf numFmtId="0" fontId="0" fillId="8" borderId="10" xfId="0" applyFill="1" applyBorder="1"/>
    <xf numFmtId="0" fontId="0" fillId="8" borderId="11" xfId="0" applyFill="1" applyBorder="1"/>
    <xf numFmtId="0" fontId="0" fillId="8" borderId="13" xfId="0" applyFill="1" applyBorder="1"/>
    <xf numFmtId="0" fontId="0" fillId="7" borderId="8" xfId="0" applyFill="1" applyBorder="1"/>
    <xf numFmtId="0" fontId="0" fillId="7" borderId="10" xfId="0" applyFill="1" applyBorder="1"/>
    <xf numFmtId="0" fontId="0" fillId="6" borderId="4" xfId="0" applyFill="1" applyBorder="1" applyAlignment="1" applyProtection="1">
      <alignment horizontal="left" vertical="center"/>
      <protection locked="0"/>
    </xf>
    <xf numFmtId="0" fontId="0" fillId="6" borderId="1" xfId="0" applyFill="1" applyBorder="1" applyAlignment="1" applyProtection="1">
      <alignment horizontal="left" vertical="center"/>
      <protection locked="0"/>
    </xf>
    <xf numFmtId="0" fontId="0" fillId="6" borderId="9" xfId="0" applyFill="1" applyBorder="1" applyAlignment="1" applyProtection="1">
      <alignment horizontal="left" vertical="center"/>
      <protection locked="0"/>
    </xf>
    <xf numFmtId="0" fontId="0" fillId="11" borderId="3" xfId="0" quotePrefix="1" applyFill="1" applyBorder="1" applyAlignment="1">
      <alignment horizontal="center" vertical="center"/>
    </xf>
    <xf numFmtId="0" fontId="0" fillId="11" borderId="5" xfId="0" quotePrefix="1" applyFill="1" applyBorder="1" applyAlignment="1">
      <alignment horizontal="center" vertical="center"/>
    </xf>
    <xf numFmtId="0" fontId="0" fillId="11" borderId="6" xfId="0" quotePrefix="1" applyFill="1" applyBorder="1" applyAlignment="1">
      <alignment horizontal="center" vertical="center"/>
    </xf>
    <xf numFmtId="0" fontId="0" fillId="11" borderId="7" xfId="0" quotePrefix="1" applyFill="1" applyBorder="1" applyAlignment="1">
      <alignment horizontal="center" vertical="center"/>
    </xf>
    <xf numFmtId="0" fontId="0" fillId="11" borderId="8" xfId="0" quotePrefix="1" applyFill="1" applyBorder="1" applyAlignment="1">
      <alignment horizontal="center" vertical="center"/>
    </xf>
    <xf numFmtId="0" fontId="0" fillId="11" borderId="9" xfId="0" quotePrefix="1" applyFill="1" applyBorder="1" applyAlignment="1">
      <alignment horizontal="center" vertical="center"/>
    </xf>
    <xf numFmtId="0" fontId="0" fillId="11" borderId="10" xfId="0" quotePrefix="1" applyFill="1" applyBorder="1" applyAlignment="1">
      <alignment horizontal="center" vertical="center"/>
    </xf>
    <xf numFmtId="0" fontId="0" fillId="11" borderId="3" xfId="0" applyFont="1" applyFill="1" applyBorder="1" applyAlignment="1">
      <alignment horizontal="center" vertical="center"/>
    </xf>
    <xf numFmtId="0" fontId="0" fillId="11" borderId="5" xfId="0" applyFill="1" applyBorder="1" applyAlignment="1">
      <alignment horizontal="center" vertical="center"/>
    </xf>
    <xf numFmtId="0" fontId="0" fillId="10" borderId="18" xfId="0" applyFill="1" applyBorder="1"/>
    <xf numFmtId="0" fontId="0" fillId="10" borderId="19" xfId="0" applyFill="1" applyBorder="1"/>
    <xf numFmtId="0" fontId="0" fillId="2" borderId="3" xfId="0" applyFill="1" applyBorder="1" applyAlignment="1" applyProtection="1">
      <alignment horizontal="center" vertical="center"/>
    </xf>
    <xf numFmtId="0" fontId="0" fillId="2" borderId="6" xfId="0" applyFill="1" applyBorder="1" applyAlignment="1" applyProtection="1">
      <alignment horizontal="center" vertical="center"/>
    </xf>
    <xf numFmtId="0" fontId="0" fillId="2" borderId="8" xfId="0" applyFill="1" applyBorder="1" applyAlignment="1" applyProtection="1">
      <alignment horizontal="center" vertical="center"/>
    </xf>
    <xf numFmtId="0" fontId="0" fillId="11" borderId="38" xfId="0" applyFont="1" applyFill="1" applyBorder="1" applyAlignment="1">
      <alignment horizontal="center" vertical="center"/>
    </xf>
    <xf numFmtId="0" fontId="0" fillId="11" borderId="60" xfId="0" applyFont="1" applyFill="1" applyBorder="1" applyAlignment="1">
      <alignment horizontal="center" vertical="center"/>
    </xf>
    <xf numFmtId="0" fontId="0" fillId="0" borderId="61" xfId="0" quotePrefix="1" applyFill="1" applyBorder="1" applyAlignment="1">
      <alignment horizontal="center" vertical="center"/>
    </xf>
    <xf numFmtId="0" fontId="1" fillId="9" borderId="8" xfId="0" applyFont="1" applyFill="1" applyBorder="1" applyAlignment="1">
      <alignment horizontal="center" vertical="center" textRotation="90"/>
    </xf>
    <xf numFmtId="0" fontId="1" fillId="9" borderId="9" xfId="0" applyFont="1" applyFill="1" applyBorder="1" applyAlignment="1">
      <alignment horizontal="center" vertical="center" textRotation="90"/>
    </xf>
    <xf numFmtId="0" fontId="1" fillId="9" borderId="10" xfId="0" applyFont="1" applyFill="1" applyBorder="1" applyAlignment="1">
      <alignment horizontal="center" vertical="center" textRotation="90"/>
    </xf>
    <xf numFmtId="0" fontId="1" fillId="9" borderId="43" xfId="0" applyFont="1" applyFill="1" applyBorder="1" applyAlignment="1">
      <alignment horizontal="center" vertical="center" textRotation="90"/>
    </xf>
    <xf numFmtId="0" fontId="1" fillId="9" borderId="18" xfId="0" applyFont="1" applyFill="1" applyBorder="1" applyAlignment="1">
      <alignment horizontal="center" vertical="center" textRotation="90"/>
    </xf>
    <xf numFmtId="0" fontId="1" fillId="9" borderId="19" xfId="0" applyFont="1" applyFill="1" applyBorder="1" applyAlignment="1">
      <alignment horizontal="center" vertical="center" textRotation="90"/>
    </xf>
    <xf numFmtId="0" fontId="1" fillId="4" borderId="3" xfId="0" applyFont="1" applyFill="1" applyBorder="1" applyAlignment="1">
      <alignment horizontal="center" vertical="center"/>
    </xf>
    <xf numFmtId="0" fontId="1" fillId="4" borderId="4" xfId="0" applyFont="1" applyFill="1" applyBorder="1" applyAlignment="1">
      <alignment horizontal="center" vertical="center"/>
    </xf>
    <xf numFmtId="0" fontId="1" fillId="4" borderId="5" xfId="0" applyFont="1" applyFill="1" applyBorder="1" applyAlignment="1">
      <alignment horizontal="center" vertical="center"/>
    </xf>
    <xf numFmtId="0" fontId="0" fillId="4" borderId="6" xfId="0" applyFill="1" applyBorder="1" applyAlignment="1">
      <alignment horizontal="center" vertical="center" wrapText="1"/>
    </xf>
    <xf numFmtId="0" fontId="0" fillId="4" borderId="1" xfId="0" applyFill="1" applyBorder="1" applyAlignment="1">
      <alignment horizontal="center" vertical="center" wrapText="1"/>
    </xf>
    <xf numFmtId="0" fontId="0" fillId="4" borderId="7" xfId="0" applyFill="1" applyBorder="1" applyAlignment="1">
      <alignment horizontal="center" vertical="center" wrapText="1"/>
    </xf>
    <xf numFmtId="0" fontId="0" fillId="0" borderId="0" xfId="0" applyAlignment="1">
      <alignment horizontal="left" vertical="top" wrapText="1"/>
    </xf>
    <xf numFmtId="0" fontId="0" fillId="3" borderId="14" xfId="0" applyFill="1" applyBorder="1" applyAlignment="1">
      <alignment horizontal="center"/>
    </xf>
    <xf numFmtId="0" fontId="0" fillId="3" borderId="15" xfId="0" applyFill="1" applyBorder="1" applyAlignment="1">
      <alignment horizontal="center"/>
    </xf>
    <xf numFmtId="0" fontId="0" fillId="3" borderId="16" xfId="0" applyFill="1" applyBorder="1" applyAlignment="1">
      <alignment horizontal="center"/>
    </xf>
    <xf numFmtId="0" fontId="0" fillId="7" borderId="3" xfId="0" applyFill="1" applyBorder="1" applyAlignment="1">
      <alignment horizontal="center"/>
    </xf>
    <xf numFmtId="0" fontId="0" fillId="7" borderId="5" xfId="0" applyFill="1" applyBorder="1" applyAlignment="1">
      <alignment horizontal="center"/>
    </xf>
    <xf numFmtId="0" fontId="0" fillId="0" borderId="0" xfId="0" applyFill="1" applyBorder="1" applyAlignment="1" applyProtection="1">
      <alignment horizontal="center" vertical="top"/>
      <protection locked="0"/>
    </xf>
    <xf numFmtId="0" fontId="0" fillId="8" borderId="47" xfId="0" applyFill="1" applyBorder="1" applyAlignment="1">
      <alignment horizontal="center" vertical="center"/>
    </xf>
    <xf numFmtId="0" fontId="0" fillId="8" borderId="59" xfId="0" applyFill="1" applyBorder="1" applyAlignment="1">
      <alignment horizontal="center" vertical="center"/>
    </xf>
    <xf numFmtId="0" fontId="0" fillId="8" borderId="49" xfId="0" applyFill="1" applyBorder="1" applyAlignment="1">
      <alignment horizontal="center" vertical="center"/>
    </xf>
    <xf numFmtId="0" fontId="0" fillId="8" borderId="28" xfId="0" applyFill="1" applyBorder="1" applyAlignment="1">
      <alignment horizontal="center" vertical="center"/>
    </xf>
    <xf numFmtId="0" fontId="0" fillId="8" borderId="29" xfId="0" applyFill="1" applyBorder="1" applyAlignment="1">
      <alignment horizontal="center" vertical="center"/>
    </xf>
    <xf numFmtId="0" fontId="0" fillId="8" borderId="30" xfId="0" applyFill="1" applyBorder="1" applyAlignment="1">
      <alignment horizontal="center" vertical="center"/>
    </xf>
    <xf numFmtId="0" fontId="0" fillId="3" borderId="20" xfId="0" applyFill="1" applyBorder="1" applyAlignment="1">
      <alignment horizontal="center" vertical="center" textRotation="90"/>
    </xf>
    <xf numFmtId="0" fontId="0" fillId="3" borderId="23" xfId="0" applyFill="1" applyBorder="1" applyAlignment="1">
      <alignment horizontal="center" vertical="center" textRotation="90"/>
    </xf>
    <xf numFmtId="0" fontId="0" fillId="3" borderId="24" xfId="0" applyFill="1" applyBorder="1" applyAlignment="1">
      <alignment horizontal="center" vertical="center" textRotation="90"/>
    </xf>
    <xf numFmtId="0" fontId="0" fillId="10" borderId="20" xfId="0" applyFill="1" applyBorder="1" applyAlignment="1">
      <alignment horizontal="center"/>
    </xf>
    <xf numFmtId="0" fontId="0" fillId="10" borderId="21" xfId="0" applyFill="1" applyBorder="1" applyAlignment="1">
      <alignment horizontal="center"/>
    </xf>
    <xf numFmtId="0" fontId="0" fillId="10" borderId="24" xfId="0" applyFill="1" applyBorder="1" applyAlignment="1">
      <alignment horizontal="center"/>
    </xf>
    <xf numFmtId="0" fontId="0" fillId="10" borderId="0" xfId="0" applyFill="1" applyBorder="1" applyAlignment="1">
      <alignment horizontal="center"/>
    </xf>
    <xf numFmtId="0" fontId="0" fillId="10" borderId="3" xfId="0" applyFill="1" applyBorder="1" applyAlignment="1">
      <alignment horizontal="center"/>
    </xf>
    <xf numFmtId="0" fontId="0" fillId="10" borderId="4" xfId="0" applyFill="1" applyBorder="1" applyAlignment="1">
      <alignment horizontal="center"/>
    </xf>
    <xf numFmtId="0" fontId="0" fillId="10" borderId="48" xfId="0" applyFill="1" applyBorder="1" applyAlignment="1">
      <alignment horizontal="center"/>
    </xf>
    <xf numFmtId="0" fontId="0" fillId="10" borderId="26" xfId="0" applyFill="1" applyBorder="1" applyAlignment="1">
      <alignment horizontal="center"/>
    </xf>
    <xf numFmtId="0" fontId="0" fillId="10" borderId="27" xfId="0" applyFill="1" applyBorder="1" applyAlignment="1">
      <alignment horizontal="center"/>
    </xf>
    <xf numFmtId="0" fontId="0" fillId="10" borderId="27" xfId="0" applyFill="1" applyBorder="1" applyAlignment="1">
      <alignment horizontal="center" vertical="center" wrapText="1"/>
    </xf>
    <xf numFmtId="0" fontId="0" fillId="10" borderId="49" xfId="0" applyFill="1" applyBorder="1" applyAlignment="1">
      <alignment horizontal="center" vertical="center"/>
    </xf>
    <xf numFmtId="0" fontId="0" fillId="3" borderId="20" xfId="0" applyFill="1" applyBorder="1" applyAlignment="1" applyProtection="1">
      <alignment horizontal="center" vertical="center" textRotation="90"/>
    </xf>
    <xf numFmtId="0" fontId="0" fillId="3" borderId="23" xfId="0" applyFill="1" applyBorder="1" applyAlignment="1" applyProtection="1">
      <alignment horizontal="center" vertical="center" textRotation="90"/>
    </xf>
    <xf numFmtId="0" fontId="0" fillId="3" borderId="24" xfId="0" applyFill="1" applyBorder="1" applyAlignment="1" applyProtection="1">
      <alignment horizontal="center" vertical="center" textRotation="90"/>
    </xf>
    <xf numFmtId="0" fontId="0" fillId="10" borderId="40" xfId="0" applyFill="1" applyBorder="1" applyAlignment="1">
      <alignment horizontal="center" vertical="center"/>
    </xf>
    <xf numFmtId="0" fontId="0" fillId="10" borderId="42" xfId="0" applyFill="1" applyBorder="1" applyAlignment="1">
      <alignment horizontal="center" vertical="center"/>
    </xf>
    <xf numFmtId="0" fontId="0" fillId="9" borderId="14" xfId="0" applyFill="1" applyBorder="1" applyAlignment="1">
      <alignment horizontal="center" vertical="center" wrapText="1"/>
    </xf>
    <xf numFmtId="0" fontId="0" fillId="9" borderId="15" xfId="0" applyFill="1" applyBorder="1" applyAlignment="1">
      <alignment horizontal="center" vertical="center"/>
    </xf>
    <xf numFmtId="0" fontId="0" fillId="10" borderId="1" xfId="0" applyFill="1" applyBorder="1" applyAlignment="1">
      <alignment horizontal="center"/>
    </xf>
    <xf numFmtId="0" fontId="0" fillId="10" borderId="7" xfId="0" applyFill="1" applyBorder="1" applyAlignment="1">
      <alignment horizontal="center"/>
    </xf>
    <xf numFmtId="0" fontId="0" fillId="10" borderId="23" xfId="0" applyFill="1" applyBorder="1" applyAlignment="1">
      <alignment horizontal="center" vertical="center"/>
    </xf>
    <xf numFmtId="0" fontId="0" fillId="10" borderId="33" xfId="0" applyFill="1" applyBorder="1" applyAlignment="1">
      <alignment horizontal="center" vertical="center"/>
    </xf>
    <xf numFmtId="0" fontId="0" fillId="10" borderId="24" xfId="0" applyFill="1" applyBorder="1" applyAlignment="1">
      <alignment horizontal="center" vertical="center"/>
    </xf>
    <xf numFmtId="0" fontId="0" fillId="10" borderId="37" xfId="0" applyFill="1" applyBorder="1" applyAlignment="1">
      <alignment horizontal="center" vertical="center"/>
    </xf>
    <xf numFmtId="0" fontId="0" fillId="8" borderId="25" xfId="0" applyFill="1" applyBorder="1" applyAlignment="1">
      <alignment horizontal="center" vertical="center"/>
    </xf>
    <xf numFmtId="0" fontId="0" fillId="8" borderId="26" xfId="0" applyFill="1" applyBorder="1" applyAlignment="1">
      <alignment horizontal="center" vertical="center"/>
    </xf>
    <xf numFmtId="0" fontId="0" fillId="8" borderId="38" xfId="0" applyFill="1" applyBorder="1" applyAlignment="1">
      <alignment horizontal="center" vertical="center"/>
    </xf>
    <xf numFmtId="0" fontId="0" fillId="8" borderId="6" xfId="0" applyFill="1" applyBorder="1" applyAlignment="1">
      <alignment horizontal="center" vertical="top"/>
    </xf>
    <xf numFmtId="0" fontId="0" fillId="8" borderId="1" xfId="0" applyFill="1" applyBorder="1" applyAlignment="1">
      <alignment horizontal="center" vertical="top"/>
    </xf>
    <xf numFmtId="0" fontId="0" fillId="8" borderId="8" xfId="0" applyFill="1" applyBorder="1" applyAlignment="1">
      <alignment horizontal="center" vertical="top"/>
    </xf>
    <xf numFmtId="0" fontId="0" fillId="8" borderId="9" xfId="0" applyFill="1" applyBorder="1" applyAlignment="1">
      <alignment horizontal="center" vertical="top"/>
    </xf>
    <xf numFmtId="0" fontId="0" fillId="10" borderId="23" xfId="0" applyFill="1" applyBorder="1" applyAlignment="1" applyProtection="1">
      <alignment horizontal="center"/>
    </xf>
    <xf numFmtId="0" fontId="0" fillId="10" borderId="33" xfId="0" applyFill="1" applyBorder="1" applyAlignment="1" applyProtection="1">
      <alignment horizontal="center"/>
    </xf>
    <xf numFmtId="0" fontId="1" fillId="10" borderId="20" xfId="0" applyFont="1" applyFill="1" applyBorder="1" applyAlignment="1" applyProtection="1">
      <alignment horizontal="center"/>
    </xf>
    <xf numFmtId="0" fontId="1" fillId="10" borderId="21" xfId="0" applyFont="1" applyFill="1" applyBorder="1" applyAlignment="1" applyProtection="1">
      <alignment horizontal="center"/>
    </xf>
    <xf numFmtId="0" fontId="1" fillId="10" borderId="22" xfId="0" applyFont="1" applyFill="1" applyBorder="1" applyAlignment="1" applyProtection="1">
      <alignment horizontal="center"/>
    </xf>
    <xf numFmtId="0" fontId="0" fillId="3" borderId="36" xfId="0" applyFill="1" applyBorder="1" applyAlignment="1" applyProtection="1">
      <alignment horizontal="center" vertical="center" textRotation="90"/>
    </xf>
    <xf numFmtId="0" fontId="0" fillId="3" borderId="34" xfId="0" applyFill="1" applyBorder="1" applyAlignment="1" applyProtection="1">
      <alignment horizontal="center" vertical="center" textRotation="90"/>
    </xf>
    <xf numFmtId="0" fontId="0" fillId="3" borderId="35" xfId="0" applyFill="1" applyBorder="1" applyAlignment="1" applyProtection="1">
      <alignment horizontal="center" vertical="center" textRotation="90"/>
    </xf>
    <xf numFmtId="0" fontId="0" fillId="10" borderId="28" xfId="0" applyFill="1" applyBorder="1" applyAlignment="1">
      <alignment horizontal="center"/>
    </xf>
    <xf numFmtId="0" fontId="0" fillId="10" borderId="29" xfId="0" applyFill="1" applyBorder="1" applyAlignment="1">
      <alignment horizontal="center"/>
    </xf>
    <xf numFmtId="0" fontId="1" fillId="10" borderId="20" xfId="0" applyFont="1" applyFill="1" applyBorder="1" applyAlignment="1">
      <alignment horizontal="center"/>
    </xf>
    <xf numFmtId="0" fontId="1" fillId="10" borderId="21" xfId="0" applyFont="1" applyFill="1" applyBorder="1" applyAlignment="1">
      <alignment horizontal="center"/>
    </xf>
    <xf numFmtId="0" fontId="1" fillId="10" borderId="22" xfId="0" applyFont="1" applyFill="1" applyBorder="1" applyAlignment="1">
      <alignment horizontal="center"/>
    </xf>
    <xf numFmtId="0" fontId="0" fillId="3" borderId="36" xfId="0" applyFill="1" applyBorder="1" applyAlignment="1">
      <alignment horizontal="center" vertical="center" textRotation="90"/>
    </xf>
    <xf numFmtId="0" fontId="0" fillId="3" borderId="34" xfId="0" applyFill="1" applyBorder="1" applyAlignment="1">
      <alignment horizontal="center" vertical="center" textRotation="90"/>
    </xf>
    <xf numFmtId="0" fontId="0" fillId="3" borderId="35" xfId="0" applyFill="1" applyBorder="1" applyAlignment="1">
      <alignment horizontal="center" vertical="center" textRotation="90"/>
    </xf>
    <xf numFmtId="0" fontId="2" fillId="7" borderId="20" xfId="0" applyFont="1" applyFill="1" applyBorder="1" applyAlignment="1">
      <alignment horizontal="center" vertical="top"/>
    </xf>
    <xf numFmtId="0" fontId="2" fillId="7" borderId="21" xfId="0" applyFont="1" applyFill="1" applyBorder="1" applyAlignment="1">
      <alignment horizontal="center" vertical="top"/>
    </xf>
    <xf numFmtId="0" fontId="2" fillId="7" borderId="22" xfId="0" applyFont="1" applyFill="1" applyBorder="1" applyAlignment="1">
      <alignment horizontal="center" vertical="top"/>
    </xf>
    <xf numFmtId="0" fontId="0" fillId="10" borderId="30" xfId="0" applyFill="1" applyBorder="1" applyAlignment="1">
      <alignment horizontal="center"/>
    </xf>
    <xf numFmtId="0" fontId="0" fillId="10" borderId="1" xfId="0" applyFill="1" applyBorder="1" applyAlignment="1" applyProtection="1">
      <alignment horizontal="center"/>
    </xf>
    <xf numFmtId="0" fontId="0" fillId="10" borderId="7" xfId="0" applyFill="1" applyBorder="1" applyAlignment="1" applyProtection="1">
      <alignment horizontal="center"/>
    </xf>
    <xf numFmtId="0" fontId="0" fillId="8" borderId="48" xfId="0" applyFill="1" applyBorder="1" applyAlignment="1">
      <alignment horizontal="center" vertical="center"/>
    </xf>
    <xf numFmtId="0" fontId="0" fillId="8" borderId="27" xfId="0" applyFill="1" applyBorder="1" applyAlignment="1">
      <alignment horizontal="center" vertical="center"/>
    </xf>
    <xf numFmtId="0" fontId="0" fillId="8" borderId="4" xfId="0" applyFill="1" applyBorder="1" applyAlignment="1">
      <alignment horizontal="left" vertical="top"/>
    </xf>
    <xf numFmtId="0" fontId="0" fillId="8" borderId="5" xfId="0" applyFill="1" applyBorder="1" applyAlignment="1">
      <alignment horizontal="left" vertical="top"/>
    </xf>
    <xf numFmtId="0" fontId="0" fillId="8" borderId="1" xfId="0" applyFill="1" applyBorder="1" applyAlignment="1">
      <alignment horizontal="left" vertical="top"/>
    </xf>
    <xf numFmtId="0" fontId="0" fillId="8" borderId="7" xfId="0" applyFill="1" applyBorder="1" applyAlignment="1">
      <alignment horizontal="left" vertical="top"/>
    </xf>
    <xf numFmtId="0" fontId="0" fillId="8" borderId="9" xfId="0" applyFill="1" applyBorder="1" applyAlignment="1">
      <alignment horizontal="left" vertical="top"/>
    </xf>
    <xf numFmtId="0" fontId="0" fillId="8" borderId="10" xfId="0" applyFill="1" applyBorder="1" applyAlignment="1">
      <alignment horizontal="left" vertical="top"/>
    </xf>
    <xf numFmtId="0" fontId="0" fillId="14" borderId="15" xfId="0" quotePrefix="1" applyFill="1" applyBorder="1" applyAlignment="1">
      <alignment horizontal="left" vertical="center"/>
    </xf>
    <xf numFmtId="0" fontId="0" fillId="14" borderId="16" xfId="0" quotePrefix="1" applyFill="1" applyBorder="1" applyAlignment="1">
      <alignment horizontal="left" vertical="center"/>
    </xf>
    <xf numFmtId="0" fontId="0" fillId="0" borderId="0" xfId="0" applyAlignment="1">
      <alignment horizontal="center"/>
    </xf>
    <xf numFmtId="0" fontId="1" fillId="9" borderId="3" xfId="0" applyFont="1" applyFill="1" applyBorder="1" applyAlignment="1">
      <alignment horizontal="center"/>
    </xf>
    <xf numFmtId="0" fontId="1" fillId="9" borderId="4" xfId="0" applyFont="1" applyFill="1" applyBorder="1" applyAlignment="1">
      <alignment horizontal="center"/>
    </xf>
    <xf numFmtId="0" fontId="1" fillId="9" borderId="48" xfId="0" applyFont="1" applyFill="1" applyBorder="1" applyAlignment="1">
      <alignment horizontal="center"/>
    </xf>
    <xf numFmtId="0" fontId="1" fillId="9" borderId="5" xfId="0" applyFont="1" applyFill="1" applyBorder="1" applyAlignment="1">
      <alignment horizontal="center"/>
    </xf>
    <xf numFmtId="0" fontId="0" fillId="9" borderId="23" xfId="0" applyFill="1" applyBorder="1" applyAlignment="1">
      <alignment horizontal="center" vertical="center" wrapText="1"/>
    </xf>
    <xf numFmtId="0" fontId="6" fillId="12" borderId="14" xfId="0" applyFont="1" applyFill="1" applyBorder="1" applyAlignment="1">
      <alignment horizontal="center" vertical="center"/>
    </xf>
    <xf numFmtId="0" fontId="6" fillId="12" borderId="15" xfId="0" applyFont="1" applyFill="1" applyBorder="1" applyAlignment="1">
      <alignment horizontal="center" vertical="center"/>
    </xf>
    <xf numFmtId="0" fontId="6" fillId="12" borderId="21" xfId="0" applyFont="1" applyFill="1" applyBorder="1" applyAlignment="1">
      <alignment horizontal="center" vertical="center"/>
    </xf>
    <xf numFmtId="0" fontId="6" fillId="12" borderId="16" xfId="0" applyFont="1" applyFill="1" applyBorder="1" applyAlignment="1">
      <alignment horizontal="center" vertical="center"/>
    </xf>
    <xf numFmtId="0" fontId="1" fillId="9" borderId="36" xfId="0" applyFont="1" applyFill="1" applyBorder="1" applyAlignment="1">
      <alignment horizontal="center" vertical="center" wrapText="1"/>
    </xf>
    <xf numFmtId="0" fontId="1" fillId="9" borderId="35" xfId="0" applyFont="1" applyFill="1" applyBorder="1" applyAlignment="1">
      <alignment horizontal="center" vertical="center" wrapText="1"/>
    </xf>
    <xf numFmtId="0" fontId="1" fillId="9" borderId="38" xfId="0" applyFont="1" applyFill="1" applyBorder="1" applyAlignment="1">
      <alignment horizontal="center"/>
    </xf>
    <xf numFmtId="0" fontId="0" fillId="0" borderId="0" xfId="0" applyAlignment="1">
      <alignment horizontal="center" vertical="top" wrapText="1"/>
    </xf>
    <xf numFmtId="0" fontId="0" fillId="0" borderId="0" xfId="0" applyAlignment="1">
      <alignment horizontal="center" vertical="center" wrapText="1"/>
    </xf>
    <xf numFmtId="0" fontId="0" fillId="0" borderId="23" xfId="0" applyBorder="1" applyAlignment="1">
      <alignment horizontal="center" vertical="center"/>
    </xf>
  </cellXfs>
  <cellStyles count="1">
    <cellStyle name="Normal" xfId="0" builtinId="0"/>
  </cellStyles>
  <dxfs count="18">
    <dxf>
      <fill>
        <patternFill>
          <bgColor theme="0" tint="-0.499984740745262"/>
        </patternFill>
      </fill>
    </dxf>
    <dxf>
      <font>
        <condense val="0"/>
        <extend val="0"/>
        <color rgb="FF9C0006"/>
      </font>
      <fill>
        <patternFill>
          <bgColor rgb="FFFFC7CE"/>
        </patternFill>
      </fill>
    </dxf>
    <dxf>
      <font>
        <condense val="0"/>
        <extend val="0"/>
        <color rgb="FF006100"/>
      </font>
      <fill>
        <patternFill>
          <bgColor rgb="FFC6EFCE"/>
        </patternFill>
      </fill>
    </dxf>
    <dxf>
      <font>
        <b/>
        <i val="0"/>
        <color theme="1"/>
      </font>
    </dxf>
    <dxf>
      <font>
        <b/>
        <i val="0"/>
        <color theme="1"/>
      </font>
    </dxf>
    <dxf>
      <font>
        <color theme="2" tint="-0.499984740745262"/>
      </font>
    </dxf>
    <dxf>
      <fill>
        <patternFill>
          <bgColor theme="0" tint="-0.499984740745262"/>
        </patternFill>
      </fill>
    </dxf>
    <dxf>
      <fill>
        <patternFill>
          <bgColor rgb="FFFF0000"/>
        </patternFill>
      </fill>
      <border>
        <left style="thin">
          <color rgb="FF9C0006"/>
        </left>
        <right style="thin">
          <color rgb="FF9C0006"/>
        </right>
        <top style="thin">
          <color rgb="FF9C0006"/>
        </top>
        <bottom style="thin">
          <color rgb="FF9C0006"/>
        </bottom>
        <vertical/>
        <horizontal/>
      </border>
    </dxf>
    <dxf>
      <font>
        <color theme="0" tint="-0.34998626667073579"/>
      </font>
    </dxf>
    <dxf>
      <font>
        <color theme="2" tint="-0.499984740745262"/>
      </font>
    </dxf>
    <dxf>
      <font>
        <b/>
        <i val="0"/>
        <color theme="1"/>
      </font>
    </dxf>
    <dxf>
      <font>
        <b/>
        <i val="0"/>
        <color theme="1"/>
      </font>
    </dxf>
    <dxf>
      <font>
        <color theme="0" tint="-0.34998626667073579"/>
      </font>
    </dxf>
    <dxf>
      <font>
        <color theme="2" tint="-0.499984740745262"/>
      </font>
    </dxf>
    <dxf>
      <font>
        <b/>
        <i val="0"/>
        <color theme="1"/>
      </font>
    </dxf>
    <dxf>
      <font>
        <b/>
        <i val="0"/>
        <color theme="1"/>
      </font>
    </dxf>
    <dxf>
      <font>
        <condense val="0"/>
        <extend val="0"/>
        <color rgb="FF9C0006"/>
      </font>
      <fill>
        <patternFill>
          <bgColor rgb="FFFFC7CE"/>
        </patternFill>
      </fill>
    </dxf>
    <dxf>
      <font>
        <condense val="0"/>
        <extend val="0"/>
        <color rgb="FF006100"/>
      </font>
      <fill>
        <patternFill>
          <bgColor rgb="FFC6EFCE"/>
        </patternFill>
      </fill>
    </dxf>
  </dxfs>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dimension ref="B1:F13"/>
  <sheetViews>
    <sheetView workbookViewId="0">
      <selection activeCell="C6" sqref="C6"/>
    </sheetView>
  </sheetViews>
  <sheetFormatPr defaultRowHeight="15"/>
  <cols>
    <col min="2" max="2" width="16.85546875" bestFit="1" customWidth="1"/>
    <col min="3" max="3" width="5.85546875" bestFit="1" customWidth="1"/>
    <col min="4" max="4" width="18.140625" bestFit="1" customWidth="1"/>
    <col min="6" max="6" width="51.5703125" bestFit="1" customWidth="1"/>
  </cols>
  <sheetData>
    <row r="1" spans="2:6" ht="15.75" thickBot="1"/>
    <row r="2" spans="2:6">
      <c r="B2" s="204" t="s">
        <v>14</v>
      </c>
      <c r="C2" s="205"/>
      <c r="D2" s="206"/>
    </row>
    <row r="3" spans="2:6">
      <c r="B3" s="207" t="s">
        <v>17</v>
      </c>
      <c r="C3" s="208"/>
      <c r="D3" s="209"/>
    </row>
    <row r="4" spans="2:6" ht="15.75" thickBot="1">
      <c r="B4" s="8" t="s">
        <v>18</v>
      </c>
      <c r="C4" s="9" t="s">
        <v>19</v>
      </c>
      <c r="D4" s="10" t="s">
        <v>21</v>
      </c>
    </row>
    <row r="5" spans="2:6">
      <c r="B5" s="11" t="s">
        <v>15</v>
      </c>
      <c r="C5" s="109">
        <v>18</v>
      </c>
      <c r="D5" s="13" t="s">
        <v>20</v>
      </c>
    </row>
    <row r="6" spans="2:6" ht="15.75" thickBot="1">
      <c r="B6" s="12" t="s">
        <v>16</v>
      </c>
      <c r="C6" s="110">
        <v>15</v>
      </c>
      <c r="D6" s="14" t="s">
        <v>20</v>
      </c>
    </row>
    <row r="8" spans="2:6" ht="69" customHeight="1">
      <c r="B8" s="210" t="s">
        <v>66</v>
      </c>
      <c r="C8" s="210"/>
      <c r="D8" s="210"/>
      <c r="E8" s="210"/>
      <c r="F8" s="210"/>
    </row>
    <row r="9" spans="2:6">
      <c r="C9" s="17"/>
      <c r="D9" s="17"/>
      <c r="E9" s="17"/>
      <c r="F9" s="17"/>
    </row>
    <row r="10" spans="2:6" ht="49.5" customHeight="1">
      <c r="B10" s="210" t="s">
        <v>67</v>
      </c>
      <c r="C10" s="210"/>
      <c r="D10" s="210"/>
      <c r="E10" s="210"/>
      <c r="F10" s="210"/>
    </row>
    <row r="11" spans="2:6">
      <c r="B11" s="17"/>
      <c r="C11" s="17"/>
      <c r="D11" s="17"/>
      <c r="E11" s="17"/>
      <c r="F11" s="17"/>
    </row>
    <row r="12" spans="2:6">
      <c r="B12" s="17"/>
      <c r="C12" s="17"/>
      <c r="D12" s="17"/>
      <c r="E12" s="17"/>
      <c r="F12" s="17"/>
    </row>
    <row r="13" spans="2:6">
      <c r="B13" s="17"/>
      <c r="C13" s="17"/>
      <c r="D13" s="17"/>
      <c r="E13" s="17"/>
      <c r="F13" s="17"/>
    </row>
  </sheetData>
  <sheetProtection sheet="1" objects="1" scenarios="1"/>
  <mergeCells count="4">
    <mergeCell ref="B2:D2"/>
    <mergeCell ref="B3:D3"/>
    <mergeCell ref="B8:F8"/>
    <mergeCell ref="B10:F10"/>
  </mergeCells>
  <pageMargins left="0.7" right="0.7" top="0.75" bottom="0.75" header="0.3" footer="0.3"/>
  <pageSetup orientation="portrait" horizontalDpi="4294967293" verticalDpi="0" r:id="rId1"/>
</worksheet>
</file>

<file path=xl/worksheets/sheet2.xml><?xml version="1.0" encoding="utf-8"?>
<worksheet xmlns="http://schemas.openxmlformats.org/spreadsheetml/2006/main" xmlns:r="http://schemas.openxmlformats.org/officeDocument/2006/relationships">
  <dimension ref="B1:K26"/>
  <sheetViews>
    <sheetView workbookViewId="0">
      <selection activeCell="J24" sqref="J24"/>
    </sheetView>
  </sheetViews>
  <sheetFormatPr defaultRowHeight="15"/>
  <cols>
    <col min="2" max="2" width="23.85546875" bestFit="1" customWidth="1"/>
    <col min="3" max="3" width="6" bestFit="1" customWidth="1"/>
    <col min="4" max="4" width="5.5703125" bestFit="1" customWidth="1"/>
    <col min="5" max="5" width="9.85546875" bestFit="1" customWidth="1"/>
    <col min="6" max="6" width="7.28515625" bestFit="1" customWidth="1"/>
    <col min="7" max="7" width="7.85546875" bestFit="1" customWidth="1"/>
  </cols>
  <sheetData>
    <row r="1" spans="2:11" ht="15.75" thickBot="1"/>
    <row r="2" spans="2:11" ht="15.75" thickBot="1">
      <c r="B2" s="211" t="s">
        <v>13</v>
      </c>
      <c r="C2" s="212"/>
      <c r="D2" s="212"/>
      <c r="E2" s="212"/>
      <c r="F2" s="212"/>
      <c r="G2" s="213"/>
    </row>
    <row r="3" spans="2:11" ht="30.75" thickBot="1">
      <c r="B3" s="79" t="s">
        <v>57</v>
      </c>
      <c r="C3" s="116" t="s">
        <v>9</v>
      </c>
      <c r="D3" s="116" t="s">
        <v>8</v>
      </c>
      <c r="E3" s="117" t="s">
        <v>10</v>
      </c>
      <c r="F3" s="117" t="s">
        <v>11</v>
      </c>
      <c r="G3" s="118" t="s">
        <v>12</v>
      </c>
    </row>
    <row r="4" spans="2:11">
      <c r="B4" s="119" t="s">
        <v>92</v>
      </c>
      <c r="C4" s="120">
        <v>1</v>
      </c>
      <c r="D4" s="178" t="s">
        <v>7</v>
      </c>
      <c r="E4" s="80">
        <f>C4*LOOKUP(D4,$K$8:$K$10,$J$8:$J$10)</f>
        <v>1</v>
      </c>
      <c r="F4" s="80">
        <f t="shared" ref="F4:F23" si="0">LOG(E4,2)</f>
        <v>0</v>
      </c>
      <c r="G4" s="81" t="str">
        <f t="shared" ref="G4:G23" si="1">DEC2HEX(POWER(2,F4)-1)</f>
        <v>0</v>
      </c>
    </row>
    <row r="5" spans="2:11" ht="15.75" thickBot="1">
      <c r="B5" s="114" t="s">
        <v>1</v>
      </c>
      <c r="C5" s="107">
        <v>64</v>
      </c>
      <c r="D5" s="179" t="s">
        <v>3</v>
      </c>
      <c r="E5" s="2">
        <f t="shared" ref="E5:E23" si="2">C5*LOOKUP(D5,$K$8:$K$10,$J$8:$J$10)</f>
        <v>65536</v>
      </c>
      <c r="F5" s="2">
        <f t="shared" si="0"/>
        <v>16</v>
      </c>
      <c r="G5" s="3" t="str">
        <f t="shared" si="1"/>
        <v>FFFF</v>
      </c>
    </row>
    <row r="6" spans="2:11">
      <c r="B6" s="114" t="s">
        <v>4</v>
      </c>
      <c r="C6" s="107">
        <v>1</v>
      </c>
      <c r="D6" s="179" t="s">
        <v>3</v>
      </c>
      <c r="E6" s="2">
        <f t="shared" si="2"/>
        <v>1024</v>
      </c>
      <c r="F6" s="2">
        <f t="shared" si="0"/>
        <v>10</v>
      </c>
      <c r="G6" s="3" t="str">
        <f t="shared" si="1"/>
        <v>3FF</v>
      </c>
      <c r="J6" s="214" t="s">
        <v>70</v>
      </c>
      <c r="K6" s="215"/>
    </row>
    <row r="7" spans="2:11" ht="15.75" thickBot="1">
      <c r="B7" s="114" t="s">
        <v>5</v>
      </c>
      <c r="C7" s="107">
        <v>1</v>
      </c>
      <c r="D7" s="179" t="s">
        <v>3</v>
      </c>
      <c r="E7" s="2">
        <f t="shared" si="2"/>
        <v>1024</v>
      </c>
      <c r="F7" s="2">
        <f t="shared" si="0"/>
        <v>10</v>
      </c>
      <c r="G7" s="3" t="str">
        <f t="shared" si="1"/>
        <v>3FF</v>
      </c>
      <c r="J7" s="176" t="s">
        <v>69</v>
      </c>
      <c r="K7" s="177" t="s">
        <v>8</v>
      </c>
    </row>
    <row r="8" spans="2:11">
      <c r="B8" s="114" t="s">
        <v>6</v>
      </c>
      <c r="C8" s="107">
        <v>1</v>
      </c>
      <c r="D8" s="179" t="s">
        <v>3</v>
      </c>
      <c r="E8" s="2">
        <f t="shared" si="2"/>
        <v>1024</v>
      </c>
      <c r="F8" s="2">
        <f t="shared" si="0"/>
        <v>10</v>
      </c>
      <c r="G8" s="3" t="str">
        <f t="shared" si="1"/>
        <v>3FF</v>
      </c>
      <c r="J8" s="174">
        <f>1</f>
        <v>1</v>
      </c>
      <c r="K8" s="175" t="s">
        <v>7</v>
      </c>
    </row>
    <row r="9" spans="2:11">
      <c r="B9" s="114" t="s">
        <v>55</v>
      </c>
      <c r="C9" s="107">
        <v>1</v>
      </c>
      <c r="D9" s="179" t="s">
        <v>3</v>
      </c>
      <c r="E9" s="2">
        <f t="shared" si="2"/>
        <v>1024</v>
      </c>
      <c r="F9" s="2">
        <f t="shared" si="0"/>
        <v>10</v>
      </c>
      <c r="G9" s="3" t="str">
        <f t="shared" si="1"/>
        <v>3FF</v>
      </c>
      <c r="J9" s="170">
        <f>1024</f>
        <v>1024</v>
      </c>
      <c r="K9" s="171" t="s">
        <v>3</v>
      </c>
    </row>
    <row r="10" spans="2:11" ht="15.75" thickBot="1">
      <c r="B10" s="114" t="s">
        <v>73</v>
      </c>
      <c r="C10" s="107">
        <v>1</v>
      </c>
      <c r="D10" s="179" t="s">
        <v>3</v>
      </c>
      <c r="E10" s="2">
        <f t="shared" si="2"/>
        <v>1024</v>
      </c>
      <c r="F10" s="2">
        <f t="shared" si="0"/>
        <v>10</v>
      </c>
      <c r="G10" s="3" t="str">
        <f t="shared" si="1"/>
        <v>3FF</v>
      </c>
      <c r="J10" s="172">
        <f>1024*1024</f>
        <v>1048576</v>
      </c>
      <c r="K10" s="173" t="s">
        <v>2</v>
      </c>
    </row>
    <row r="11" spans="2:11">
      <c r="B11" s="114" t="s">
        <v>74</v>
      </c>
      <c r="C11" s="107">
        <v>1</v>
      </c>
      <c r="D11" s="179" t="s">
        <v>3</v>
      </c>
      <c r="E11" s="2">
        <f t="shared" si="2"/>
        <v>1024</v>
      </c>
      <c r="F11" s="2">
        <f t="shared" si="0"/>
        <v>10</v>
      </c>
      <c r="G11" s="3" t="str">
        <f t="shared" si="1"/>
        <v>3FF</v>
      </c>
    </row>
    <row r="12" spans="2:11">
      <c r="B12" s="114" t="s">
        <v>80</v>
      </c>
      <c r="C12" s="107">
        <v>1</v>
      </c>
      <c r="D12" s="179" t="s">
        <v>3</v>
      </c>
      <c r="E12" s="2">
        <f t="shared" si="2"/>
        <v>1024</v>
      </c>
      <c r="F12" s="2">
        <f t="shared" si="0"/>
        <v>10</v>
      </c>
      <c r="G12" s="3" t="str">
        <f t="shared" si="1"/>
        <v>3FF</v>
      </c>
    </row>
    <row r="13" spans="2:11">
      <c r="B13" s="114" t="s">
        <v>81</v>
      </c>
      <c r="C13" s="107">
        <v>1</v>
      </c>
      <c r="D13" s="179" t="s">
        <v>3</v>
      </c>
      <c r="E13" s="2">
        <f t="shared" si="2"/>
        <v>1024</v>
      </c>
      <c r="F13" s="2">
        <f t="shared" si="0"/>
        <v>10</v>
      </c>
      <c r="G13" s="3" t="str">
        <f t="shared" si="1"/>
        <v>3FF</v>
      </c>
    </row>
    <row r="14" spans="2:11">
      <c r="B14" s="114" t="s">
        <v>82</v>
      </c>
      <c r="C14" s="107">
        <v>2</v>
      </c>
      <c r="D14" s="179" t="s">
        <v>3</v>
      </c>
      <c r="E14" s="2">
        <f t="shared" si="2"/>
        <v>2048</v>
      </c>
      <c r="F14" s="2">
        <f t="shared" si="0"/>
        <v>11</v>
      </c>
      <c r="G14" s="3" t="str">
        <f t="shared" si="1"/>
        <v>7FF</v>
      </c>
    </row>
    <row r="15" spans="2:11">
      <c r="B15" s="114" t="s">
        <v>83</v>
      </c>
      <c r="C15" s="107">
        <v>2</v>
      </c>
      <c r="D15" s="179" t="s">
        <v>3</v>
      </c>
      <c r="E15" s="2">
        <f t="shared" si="2"/>
        <v>2048</v>
      </c>
      <c r="F15" s="2">
        <f t="shared" si="0"/>
        <v>11</v>
      </c>
      <c r="G15" s="3" t="str">
        <f t="shared" si="1"/>
        <v>7FF</v>
      </c>
    </row>
    <row r="16" spans="2:11">
      <c r="B16" s="114" t="s">
        <v>84</v>
      </c>
      <c r="C16" s="107">
        <v>2</v>
      </c>
      <c r="D16" s="179" t="s">
        <v>3</v>
      </c>
      <c r="E16" s="2">
        <f t="shared" si="2"/>
        <v>2048</v>
      </c>
      <c r="F16" s="2">
        <f t="shared" si="0"/>
        <v>11</v>
      </c>
      <c r="G16" s="3" t="str">
        <f t="shared" si="1"/>
        <v>7FF</v>
      </c>
    </row>
    <row r="17" spans="2:8">
      <c r="B17" s="114" t="s">
        <v>85</v>
      </c>
      <c r="C17" s="107">
        <v>4</v>
      </c>
      <c r="D17" s="179" t="s">
        <v>3</v>
      </c>
      <c r="E17" s="2">
        <f t="shared" si="2"/>
        <v>4096</v>
      </c>
      <c r="F17" s="2">
        <f t="shared" si="0"/>
        <v>12</v>
      </c>
      <c r="G17" s="3" t="str">
        <f t="shared" si="1"/>
        <v>FFF</v>
      </c>
    </row>
    <row r="18" spans="2:8">
      <c r="B18" s="114" t="s">
        <v>86</v>
      </c>
      <c r="C18" s="107">
        <v>4</v>
      </c>
      <c r="D18" s="179" t="s">
        <v>3</v>
      </c>
      <c r="E18" s="2">
        <f t="shared" si="2"/>
        <v>4096</v>
      </c>
      <c r="F18" s="2">
        <f t="shared" si="0"/>
        <v>12</v>
      </c>
      <c r="G18" s="3" t="str">
        <f t="shared" si="1"/>
        <v>FFF</v>
      </c>
    </row>
    <row r="19" spans="2:8">
      <c r="B19" s="114" t="s">
        <v>87</v>
      </c>
      <c r="C19" s="107">
        <v>4</v>
      </c>
      <c r="D19" s="179" t="s">
        <v>3</v>
      </c>
      <c r="E19" s="2">
        <f t="shared" si="2"/>
        <v>4096</v>
      </c>
      <c r="F19" s="2">
        <f t="shared" si="0"/>
        <v>12</v>
      </c>
      <c r="G19" s="3" t="str">
        <f t="shared" si="1"/>
        <v>FFF</v>
      </c>
    </row>
    <row r="20" spans="2:8">
      <c r="B20" s="114" t="s">
        <v>88</v>
      </c>
      <c r="C20" s="107">
        <v>2</v>
      </c>
      <c r="D20" s="179" t="s">
        <v>3</v>
      </c>
      <c r="E20" s="2">
        <f t="shared" si="2"/>
        <v>2048</v>
      </c>
      <c r="F20" s="2">
        <f t="shared" si="0"/>
        <v>11</v>
      </c>
      <c r="G20" s="3" t="str">
        <f t="shared" si="1"/>
        <v>7FF</v>
      </c>
    </row>
    <row r="21" spans="2:8">
      <c r="B21" s="114" t="s">
        <v>89</v>
      </c>
      <c r="C21" s="107">
        <v>2</v>
      </c>
      <c r="D21" s="179" t="s">
        <v>3</v>
      </c>
      <c r="E21" s="2">
        <f t="shared" ref="E21" si="3">C21*LOOKUP(D21,$K$8:$K$10,$J$8:$J$10)</f>
        <v>2048</v>
      </c>
      <c r="F21" s="2">
        <f t="shared" ref="F21" si="4">LOG(E21,2)</f>
        <v>11</v>
      </c>
      <c r="G21" s="3" t="str">
        <f t="shared" ref="G21" si="5">DEC2HEX(POWER(2,F21)-1)</f>
        <v>7FF</v>
      </c>
    </row>
    <row r="22" spans="2:8">
      <c r="B22" s="114" t="s">
        <v>90</v>
      </c>
      <c r="C22" s="107">
        <v>8</v>
      </c>
      <c r="D22" s="179" t="s">
        <v>3</v>
      </c>
      <c r="E22" s="2">
        <f t="shared" si="2"/>
        <v>8192</v>
      </c>
      <c r="F22" s="2">
        <f t="shared" si="0"/>
        <v>13</v>
      </c>
      <c r="G22" s="3" t="str">
        <f t="shared" si="1"/>
        <v>1FFF</v>
      </c>
    </row>
    <row r="23" spans="2:8" ht="15.75" thickBot="1">
      <c r="B23" s="115" t="s">
        <v>91</v>
      </c>
      <c r="C23" s="108">
        <v>1</v>
      </c>
      <c r="D23" s="180" t="s">
        <v>7</v>
      </c>
      <c r="E23" s="5">
        <f t="shared" si="2"/>
        <v>1</v>
      </c>
      <c r="F23" s="5">
        <f t="shared" si="0"/>
        <v>0</v>
      </c>
      <c r="G23" s="6" t="str">
        <f t="shared" si="1"/>
        <v>0</v>
      </c>
    </row>
    <row r="26" spans="2:8">
      <c r="B26" s="216" t="s">
        <v>68</v>
      </c>
      <c r="C26" s="216"/>
      <c r="D26" s="216"/>
      <c r="E26" s="216"/>
      <c r="F26" s="216"/>
      <c r="G26" s="216"/>
      <c r="H26" s="216"/>
    </row>
  </sheetData>
  <sheetProtection sheet="1" objects="1" scenarios="1"/>
  <mergeCells count="3">
    <mergeCell ref="B2:G2"/>
    <mergeCell ref="J6:K6"/>
    <mergeCell ref="B26:H26"/>
  </mergeCells>
  <dataValidations count="1">
    <dataValidation type="list" allowBlank="1" showInputMessage="1" showErrorMessage="1" sqref="D4:D23">
      <formula1>$K$8:$K$10</formula1>
    </dataValidation>
  </dataValidations>
  <pageMargins left="0.7" right="0.7" top="0.75" bottom="0.75" header="0.3" footer="0.3"/>
  <pageSetup orientation="portrait" horizontalDpi="4294967293" verticalDpi="0" r:id="rId1"/>
</worksheet>
</file>

<file path=xl/worksheets/sheet3.xml><?xml version="1.0" encoding="utf-8"?>
<worksheet xmlns="http://schemas.openxmlformats.org/spreadsheetml/2006/main" xmlns:r="http://schemas.openxmlformats.org/officeDocument/2006/relationships">
  <sheetPr>
    <pageSetUpPr fitToPage="1"/>
  </sheetPr>
  <dimension ref="B1:BS202"/>
  <sheetViews>
    <sheetView tabSelected="1" topLeftCell="A25" zoomScaleSheetLayoutView="70" workbookViewId="0">
      <selection activeCell="X50" sqref="X50"/>
    </sheetView>
  </sheetViews>
  <sheetFormatPr defaultRowHeight="15"/>
  <cols>
    <col min="2" max="2" width="3.7109375" bestFit="1" customWidth="1"/>
    <col min="3" max="3" width="23.85546875" bestFit="1" customWidth="1"/>
    <col min="4" max="35" width="2.7109375" customWidth="1"/>
    <col min="36" max="36" width="9.28515625" bestFit="1" customWidth="1"/>
    <col min="37" max="37" width="8.85546875" bestFit="1" customWidth="1"/>
    <col min="38" max="38" width="17.42578125" bestFit="1" customWidth="1"/>
    <col min="39" max="70" width="2.7109375" customWidth="1"/>
    <col min="71" max="136" width="9.140625" customWidth="1"/>
  </cols>
  <sheetData>
    <row r="1" spans="2:35" ht="15.75" thickBot="1"/>
    <row r="2" spans="2:35">
      <c r="B2" s="259" t="s">
        <v>62</v>
      </c>
      <c r="C2" s="260"/>
      <c r="D2" s="260"/>
      <c r="E2" s="260"/>
      <c r="F2" s="260"/>
      <c r="G2" s="260"/>
      <c r="H2" s="260"/>
      <c r="I2" s="260"/>
      <c r="J2" s="260"/>
      <c r="K2" s="260"/>
      <c r="L2" s="260"/>
      <c r="M2" s="260"/>
      <c r="N2" s="260"/>
      <c r="O2" s="260"/>
      <c r="P2" s="260"/>
      <c r="Q2" s="260"/>
      <c r="R2" s="260"/>
      <c r="S2" s="260"/>
      <c r="T2" s="260"/>
      <c r="U2" s="260"/>
      <c r="V2" s="260"/>
      <c r="W2" s="260"/>
      <c r="X2" s="260"/>
      <c r="Y2" s="260"/>
      <c r="Z2" s="260"/>
      <c r="AA2" s="260"/>
      <c r="AB2" s="260"/>
      <c r="AC2" s="260"/>
      <c r="AD2" s="260"/>
      <c r="AE2" s="260"/>
      <c r="AF2" s="260"/>
      <c r="AG2" s="260"/>
      <c r="AH2" s="260"/>
      <c r="AI2" s="261"/>
    </row>
    <row r="3" spans="2:35">
      <c r="B3" s="257"/>
      <c r="C3" s="258"/>
      <c r="D3" s="277" t="s">
        <v>22</v>
      </c>
      <c r="E3" s="277"/>
      <c r="F3" s="277"/>
      <c r="G3" s="277"/>
      <c r="H3" s="277"/>
      <c r="I3" s="277"/>
      <c r="J3" s="277"/>
      <c r="K3" s="277"/>
      <c r="L3" s="277"/>
      <c r="M3" s="277"/>
      <c r="N3" s="277"/>
      <c r="O3" s="277"/>
      <c r="P3" s="277"/>
      <c r="Q3" s="277"/>
      <c r="R3" s="277"/>
      <c r="S3" s="277"/>
      <c r="T3" s="277"/>
      <c r="U3" s="277"/>
      <c r="V3" s="277"/>
      <c r="W3" s="277"/>
      <c r="X3" s="277"/>
      <c r="Y3" s="277"/>
      <c r="Z3" s="277"/>
      <c r="AA3" s="277"/>
      <c r="AB3" s="277"/>
      <c r="AC3" s="277"/>
      <c r="AD3" s="277"/>
      <c r="AE3" s="277"/>
      <c r="AF3" s="277"/>
      <c r="AG3" s="277"/>
      <c r="AH3" s="277"/>
      <c r="AI3" s="278"/>
    </row>
    <row r="4" spans="2:35" ht="15.75" thickBot="1">
      <c r="B4" s="257"/>
      <c r="C4" s="258"/>
      <c r="D4" s="82">
        <v>31</v>
      </c>
      <c r="E4" s="82">
        <f>D4-1</f>
        <v>30</v>
      </c>
      <c r="F4" s="82">
        <f t="shared" ref="F4:AI4" si="0">E4-1</f>
        <v>29</v>
      </c>
      <c r="G4" s="82">
        <f t="shared" si="0"/>
        <v>28</v>
      </c>
      <c r="H4" s="82">
        <f t="shared" si="0"/>
        <v>27</v>
      </c>
      <c r="I4" s="82">
        <f t="shared" si="0"/>
        <v>26</v>
      </c>
      <c r="J4" s="82">
        <f t="shared" si="0"/>
        <v>25</v>
      </c>
      <c r="K4" s="82">
        <f t="shared" si="0"/>
        <v>24</v>
      </c>
      <c r="L4" s="82">
        <f t="shared" si="0"/>
        <v>23</v>
      </c>
      <c r="M4" s="82">
        <f t="shared" si="0"/>
        <v>22</v>
      </c>
      <c r="N4" s="82">
        <f t="shared" si="0"/>
        <v>21</v>
      </c>
      <c r="O4" s="82">
        <f t="shared" si="0"/>
        <v>20</v>
      </c>
      <c r="P4" s="82">
        <f t="shared" si="0"/>
        <v>19</v>
      </c>
      <c r="Q4" s="82">
        <f t="shared" si="0"/>
        <v>18</v>
      </c>
      <c r="R4" s="82">
        <f t="shared" si="0"/>
        <v>17</v>
      </c>
      <c r="S4" s="82">
        <f t="shared" si="0"/>
        <v>16</v>
      </c>
      <c r="T4" s="82">
        <f t="shared" si="0"/>
        <v>15</v>
      </c>
      <c r="U4" s="82">
        <f t="shared" si="0"/>
        <v>14</v>
      </c>
      <c r="V4" s="82">
        <f t="shared" si="0"/>
        <v>13</v>
      </c>
      <c r="W4" s="82">
        <f t="shared" si="0"/>
        <v>12</v>
      </c>
      <c r="X4" s="82">
        <f t="shared" si="0"/>
        <v>11</v>
      </c>
      <c r="Y4" s="82">
        <f t="shared" si="0"/>
        <v>10</v>
      </c>
      <c r="Z4" s="82">
        <f t="shared" si="0"/>
        <v>9</v>
      </c>
      <c r="AA4" s="82">
        <f t="shared" si="0"/>
        <v>8</v>
      </c>
      <c r="AB4" s="82">
        <f t="shared" si="0"/>
        <v>7</v>
      </c>
      <c r="AC4" s="82">
        <f t="shared" si="0"/>
        <v>6</v>
      </c>
      <c r="AD4" s="82">
        <f t="shared" si="0"/>
        <v>5</v>
      </c>
      <c r="AE4" s="82">
        <f t="shared" si="0"/>
        <v>4</v>
      </c>
      <c r="AF4" s="82">
        <f t="shared" si="0"/>
        <v>3</v>
      </c>
      <c r="AG4" s="82">
        <f t="shared" si="0"/>
        <v>2</v>
      </c>
      <c r="AH4" s="82">
        <f t="shared" si="0"/>
        <v>1</v>
      </c>
      <c r="AI4" s="83">
        <f t="shared" si="0"/>
        <v>0</v>
      </c>
    </row>
    <row r="5" spans="2:35" ht="15" customHeight="1">
      <c r="B5" s="262" t="s">
        <v>37</v>
      </c>
      <c r="C5" s="84" t="str">
        <f>'Memory Regions'!B4</f>
        <v>SDRAM_PAGE</v>
      </c>
      <c r="D5" s="85" t="str">
        <f>IF(D$4&gt;cpu_config!$C$5,"-",IF(D$4&gt;='Memory Regions'!$F4,"","A"))</f>
        <v>-</v>
      </c>
      <c r="E5" s="85" t="str">
        <f>IF(E$4&gt;cpu_config!$C$5,"-",IF(E$4&gt;='Memory Regions'!$F4,"","A"))</f>
        <v>-</v>
      </c>
      <c r="F5" s="85" t="str">
        <f>IF(F$4&gt;cpu_config!$C$5,"-",IF(F$4&gt;='Memory Regions'!$F4,"","A"))</f>
        <v>-</v>
      </c>
      <c r="G5" s="85" t="str">
        <f>IF(G$4&gt;cpu_config!$C$5,"-",IF(G$4&gt;='Memory Regions'!$F4,"","A"))</f>
        <v>-</v>
      </c>
      <c r="H5" s="85" t="str">
        <f>IF(H$4&gt;cpu_config!$C$5,"-",IF(H$4&gt;='Memory Regions'!$F4,"","A"))</f>
        <v>-</v>
      </c>
      <c r="I5" s="85" t="str">
        <f>IF(I$4&gt;cpu_config!$C$5,"-",IF(I$4&gt;='Memory Regions'!$F4,"","A"))</f>
        <v>-</v>
      </c>
      <c r="J5" s="85" t="str">
        <f>IF(J$4&gt;cpu_config!$C$5,"-",IF(J$4&gt;='Memory Regions'!$F4,"","A"))</f>
        <v>-</v>
      </c>
      <c r="K5" s="85" t="str">
        <f>IF(K$4&gt;cpu_config!$C$5,"-",IF(K$4&gt;='Memory Regions'!$F4,"","A"))</f>
        <v>-</v>
      </c>
      <c r="L5" s="85" t="str">
        <f>IF(L$4&gt;cpu_config!$C$5,"-",IF(L$4&gt;='Memory Regions'!$F4,"","A"))</f>
        <v>-</v>
      </c>
      <c r="M5" s="85" t="str">
        <f>IF(M$4&gt;cpu_config!$C$5,"-",IF(M$4&gt;='Memory Regions'!$F4,"","A"))</f>
        <v>-</v>
      </c>
      <c r="N5" s="85" t="str">
        <f>IF(N$4&gt;cpu_config!$C$5,"-",IF(N$4&gt;='Memory Regions'!$F4,"","A"))</f>
        <v>-</v>
      </c>
      <c r="O5" s="85" t="str">
        <f>IF(O$4&gt;cpu_config!$C$5,"-",IF(O$4&gt;='Memory Regions'!$F4,"","A"))</f>
        <v>-</v>
      </c>
      <c r="P5" s="85" t="str">
        <f>IF(P$4&gt;cpu_config!$C$5,"-",IF(P$4&gt;='Memory Regions'!$F4,"","A"))</f>
        <v>-</v>
      </c>
      <c r="Q5" s="85" t="str">
        <f>IF(Q$4&gt;cpu_config!$C$5,"-",IF(Q$4&gt;='Memory Regions'!$F4,"","A"))</f>
        <v/>
      </c>
      <c r="R5" s="85" t="str">
        <f>IF(R$4&gt;cpu_config!$C$5,"-",IF(R$4&gt;='Memory Regions'!$F4,"","A"))</f>
        <v/>
      </c>
      <c r="S5" s="85" t="str">
        <f>IF(S$4&gt;cpu_config!$C$5,"-",IF(S$4&gt;='Memory Regions'!$F4,"","A"))</f>
        <v/>
      </c>
      <c r="T5" s="85" t="str">
        <f>IF(T$4&gt;cpu_config!$C$5,"-",IF(T$4&gt;='Memory Regions'!$F4,"","A"))</f>
        <v/>
      </c>
      <c r="U5" s="85" t="str">
        <f>IF(U$4&gt;cpu_config!$C$5,"-",IF(U$4&gt;='Memory Regions'!$F4,"","A"))</f>
        <v/>
      </c>
      <c r="V5" s="85" t="str">
        <f>IF(V$4&gt;cpu_config!$C$5,"-",IF(V$4&gt;='Memory Regions'!$F4,"","A"))</f>
        <v/>
      </c>
      <c r="W5" s="85" t="str">
        <f>IF(W$4&gt;cpu_config!$C$5,"-",IF(W$4&gt;='Memory Regions'!$F4,"","A"))</f>
        <v/>
      </c>
      <c r="X5" s="85" t="str">
        <f>IF(X$4&gt;cpu_config!$C$5,"-",IF(X$4&gt;='Memory Regions'!$F4,"","A"))</f>
        <v/>
      </c>
      <c r="Y5" s="85" t="str">
        <f>IF(Y$4&gt;cpu_config!$C$5,"-",IF(Y$4&gt;='Memory Regions'!$F4,"","A"))</f>
        <v/>
      </c>
      <c r="Z5" s="85" t="str">
        <f>IF(Z$4&gt;cpu_config!$C$5,"-",IF(Z$4&gt;='Memory Regions'!$F4,"","A"))</f>
        <v/>
      </c>
      <c r="AA5" s="85" t="str">
        <f>IF(AA$4&gt;cpu_config!$C$5,"-",IF(AA$4&gt;='Memory Regions'!$F4,"","A"))</f>
        <v/>
      </c>
      <c r="AB5" s="85" t="str">
        <f>IF(AB$4&gt;cpu_config!$C$5,"-",IF(AB$4&gt;='Memory Regions'!$F4,"","A"))</f>
        <v/>
      </c>
      <c r="AC5" s="85" t="str">
        <f>IF(AC$4&gt;cpu_config!$C$5,"-",IF(AC$4&gt;='Memory Regions'!$F4,"","A"))</f>
        <v/>
      </c>
      <c r="AD5" s="85" t="str">
        <f>IF(AD$4&gt;cpu_config!$C$5,"-",IF(AD$4&gt;='Memory Regions'!$F4,"","A"))</f>
        <v/>
      </c>
      <c r="AE5" s="85" t="str">
        <f>IF(AE$4&gt;cpu_config!$C$5,"-",IF(AE$4&gt;='Memory Regions'!$F4,"","A"))</f>
        <v/>
      </c>
      <c r="AF5" s="85" t="str">
        <f>IF(AF$4&gt;cpu_config!$C$5,"-",IF(AF$4&gt;='Memory Regions'!$F4,"","A"))</f>
        <v/>
      </c>
      <c r="AG5" s="85" t="str">
        <f>IF(AG$4&gt;cpu_config!$C$5,"-",IF(AG$4&gt;='Memory Regions'!$F4,"","A"))</f>
        <v/>
      </c>
      <c r="AH5" s="85" t="str">
        <f>IF(AH$4&gt;cpu_config!$C$5,"-",IF(AH$4&gt;='Memory Regions'!$F4,"","A"))</f>
        <v/>
      </c>
      <c r="AI5" s="86" t="str">
        <f>IF(AI$4&gt;cpu_config!$C$5,"-",IF(AI$4&gt;='Memory Regions'!$F4,"","A"))</f>
        <v/>
      </c>
    </row>
    <row r="6" spans="2:35">
      <c r="B6" s="263"/>
      <c r="C6" s="87" t="str">
        <f>'Memory Regions'!B5</f>
        <v>SDRAM</v>
      </c>
      <c r="D6" s="88" t="str">
        <f>IF(D$4&gt;cpu_config!$C$5,"-",IF(D$4&gt;='Memory Regions'!$F5,"","A"))</f>
        <v>-</v>
      </c>
      <c r="E6" s="88" t="str">
        <f>IF(E$4&gt;cpu_config!$C$5,"-",IF(E$4&gt;='Memory Regions'!$F5,"","A"))</f>
        <v>-</v>
      </c>
      <c r="F6" s="88" t="str">
        <f>IF(F$4&gt;cpu_config!$C$5,"-",IF(F$4&gt;='Memory Regions'!$F5,"","A"))</f>
        <v>-</v>
      </c>
      <c r="G6" s="88" t="str">
        <f>IF(G$4&gt;cpu_config!$C$5,"-",IF(G$4&gt;='Memory Regions'!$F5,"","A"))</f>
        <v>-</v>
      </c>
      <c r="H6" s="88" t="str">
        <f>IF(H$4&gt;cpu_config!$C$5,"-",IF(H$4&gt;='Memory Regions'!$F5,"","A"))</f>
        <v>-</v>
      </c>
      <c r="I6" s="88" t="str">
        <f>IF(I$4&gt;cpu_config!$C$5,"-",IF(I$4&gt;='Memory Regions'!$F5,"","A"))</f>
        <v>-</v>
      </c>
      <c r="J6" s="88" t="str">
        <f>IF(J$4&gt;cpu_config!$C$5,"-",IF(J$4&gt;='Memory Regions'!$F5,"","A"))</f>
        <v>-</v>
      </c>
      <c r="K6" s="88" t="str">
        <f>IF(K$4&gt;cpu_config!$C$5,"-",IF(K$4&gt;='Memory Regions'!$F5,"","A"))</f>
        <v>-</v>
      </c>
      <c r="L6" s="88" t="str">
        <f>IF(L$4&gt;cpu_config!$C$5,"-",IF(L$4&gt;='Memory Regions'!$F5,"","A"))</f>
        <v>-</v>
      </c>
      <c r="M6" s="88" t="str">
        <f>IF(M$4&gt;cpu_config!$C$5,"-",IF(M$4&gt;='Memory Regions'!$F5,"","A"))</f>
        <v>-</v>
      </c>
      <c r="N6" s="88" t="str">
        <f>IF(N$4&gt;cpu_config!$C$5,"-",IF(N$4&gt;='Memory Regions'!$F5,"","A"))</f>
        <v>-</v>
      </c>
      <c r="O6" s="88" t="str">
        <f>IF(O$4&gt;cpu_config!$C$5,"-",IF(O$4&gt;='Memory Regions'!$F5,"","A"))</f>
        <v>-</v>
      </c>
      <c r="P6" s="88" t="str">
        <f>IF(P$4&gt;cpu_config!$C$5,"-",IF(P$4&gt;='Memory Regions'!$F5,"","A"))</f>
        <v>-</v>
      </c>
      <c r="Q6" s="88" t="str">
        <f>IF(Q$4&gt;cpu_config!$C$5,"-",IF(Q$4&gt;='Memory Regions'!$F5,"","A"))</f>
        <v/>
      </c>
      <c r="R6" s="88" t="str">
        <f>IF(R$4&gt;cpu_config!$C$5,"-",IF(R$4&gt;='Memory Regions'!$F5,"","A"))</f>
        <v/>
      </c>
      <c r="S6" s="88" t="str">
        <f>IF(S$4&gt;cpu_config!$C$5,"-",IF(S$4&gt;='Memory Regions'!$F5,"","A"))</f>
        <v/>
      </c>
      <c r="T6" s="88" t="str">
        <f>IF(T$4&gt;cpu_config!$C$5,"-",IF(T$4&gt;='Memory Regions'!$F5,"","A"))</f>
        <v>A</v>
      </c>
      <c r="U6" s="88" t="str">
        <f>IF(U$4&gt;cpu_config!$C$5,"-",IF(U$4&gt;='Memory Regions'!$F5,"","A"))</f>
        <v>A</v>
      </c>
      <c r="V6" s="88" t="str">
        <f>IF(V$4&gt;cpu_config!$C$5,"-",IF(V$4&gt;='Memory Regions'!$F5,"","A"))</f>
        <v>A</v>
      </c>
      <c r="W6" s="88" t="str">
        <f>IF(W$4&gt;cpu_config!$C$5,"-",IF(W$4&gt;='Memory Regions'!$F5,"","A"))</f>
        <v>A</v>
      </c>
      <c r="X6" s="88" t="str">
        <f>IF(X$4&gt;cpu_config!$C$5,"-",IF(X$4&gt;='Memory Regions'!$F5,"","A"))</f>
        <v>A</v>
      </c>
      <c r="Y6" s="88" t="str">
        <f>IF(Y$4&gt;cpu_config!$C$5,"-",IF(Y$4&gt;='Memory Regions'!$F5,"","A"))</f>
        <v>A</v>
      </c>
      <c r="Z6" s="88" t="str">
        <f>IF(Z$4&gt;cpu_config!$C$5,"-",IF(Z$4&gt;='Memory Regions'!$F5,"","A"))</f>
        <v>A</v>
      </c>
      <c r="AA6" s="88" t="str">
        <f>IF(AA$4&gt;cpu_config!$C$5,"-",IF(AA$4&gt;='Memory Regions'!$F5,"","A"))</f>
        <v>A</v>
      </c>
      <c r="AB6" s="88" t="str">
        <f>IF(AB$4&gt;cpu_config!$C$5,"-",IF(AB$4&gt;='Memory Regions'!$F5,"","A"))</f>
        <v>A</v>
      </c>
      <c r="AC6" s="88" t="str">
        <f>IF(AC$4&gt;cpu_config!$C$5,"-",IF(AC$4&gt;='Memory Regions'!$F5,"","A"))</f>
        <v>A</v>
      </c>
      <c r="AD6" s="88" t="str">
        <f>IF(AD$4&gt;cpu_config!$C$5,"-",IF(AD$4&gt;='Memory Regions'!$F5,"","A"))</f>
        <v>A</v>
      </c>
      <c r="AE6" s="88" t="str">
        <f>IF(AE$4&gt;cpu_config!$C$5,"-",IF(AE$4&gt;='Memory Regions'!$F5,"","A"))</f>
        <v>A</v>
      </c>
      <c r="AF6" s="88" t="str">
        <f>IF(AF$4&gt;cpu_config!$C$5,"-",IF(AF$4&gt;='Memory Regions'!$F5,"","A"))</f>
        <v>A</v>
      </c>
      <c r="AG6" s="88" t="str">
        <f>IF(AG$4&gt;cpu_config!$C$5,"-",IF(AG$4&gt;='Memory Regions'!$F5,"","A"))</f>
        <v>A</v>
      </c>
      <c r="AH6" s="88" t="str">
        <f>IF(AH$4&gt;cpu_config!$C$5,"-",IF(AH$4&gt;='Memory Regions'!$F5,"","A"))</f>
        <v>A</v>
      </c>
      <c r="AI6" s="89" t="str">
        <f>IF(AI$4&gt;cpu_config!$C$5,"-",IF(AI$4&gt;='Memory Regions'!$F5,"","A"))</f>
        <v>A</v>
      </c>
    </row>
    <row r="7" spans="2:35">
      <c r="B7" s="263"/>
      <c r="C7" s="87" t="str">
        <f>'Memory Regions'!B6</f>
        <v>AUDIO</v>
      </c>
      <c r="D7" s="88" t="str">
        <f>IF(D$4&gt;cpu_config!$C$5,"-",IF(D$4&gt;='Memory Regions'!$F6,"","A"))</f>
        <v>-</v>
      </c>
      <c r="E7" s="88" t="str">
        <f>IF(E$4&gt;cpu_config!$C$5,"-",IF(E$4&gt;='Memory Regions'!$F6,"","A"))</f>
        <v>-</v>
      </c>
      <c r="F7" s="88" t="str">
        <f>IF(F$4&gt;cpu_config!$C$5,"-",IF(F$4&gt;='Memory Regions'!$F6,"","A"))</f>
        <v>-</v>
      </c>
      <c r="G7" s="88" t="str">
        <f>IF(G$4&gt;cpu_config!$C$5,"-",IF(G$4&gt;='Memory Regions'!$F6,"","A"))</f>
        <v>-</v>
      </c>
      <c r="H7" s="88" t="str">
        <f>IF(H$4&gt;cpu_config!$C$5,"-",IF(H$4&gt;='Memory Regions'!$F6,"","A"))</f>
        <v>-</v>
      </c>
      <c r="I7" s="88" t="str">
        <f>IF(I$4&gt;cpu_config!$C$5,"-",IF(I$4&gt;='Memory Regions'!$F6,"","A"))</f>
        <v>-</v>
      </c>
      <c r="J7" s="88" t="str">
        <f>IF(J$4&gt;cpu_config!$C$5,"-",IF(J$4&gt;='Memory Regions'!$F6,"","A"))</f>
        <v>-</v>
      </c>
      <c r="K7" s="88" t="str">
        <f>IF(K$4&gt;cpu_config!$C$5,"-",IF(K$4&gt;='Memory Regions'!$F6,"","A"))</f>
        <v>-</v>
      </c>
      <c r="L7" s="88" t="str">
        <f>IF(L$4&gt;cpu_config!$C$5,"-",IF(L$4&gt;='Memory Regions'!$F6,"","A"))</f>
        <v>-</v>
      </c>
      <c r="M7" s="88" t="str">
        <f>IF(M$4&gt;cpu_config!$C$5,"-",IF(M$4&gt;='Memory Regions'!$F6,"","A"))</f>
        <v>-</v>
      </c>
      <c r="N7" s="88" t="str">
        <f>IF(N$4&gt;cpu_config!$C$5,"-",IF(N$4&gt;='Memory Regions'!$F6,"","A"))</f>
        <v>-</v>
      </c>
      <c r="O7" s="88" t="str">
        <f>IF(O$4&gt;cpu_config!$C$5,"-",IF(O$4&gt;='Memory Regions'!$F6,"","A"))</f>
        <v>-</v>
      </c>
      <c r="P7" s="88" t="str">
        <f>IF(P$4&gt;cpu_config!$C$5,"-",IF(P$4&gt;='Memory Regions'!$F6,"","A"))</f>
        <v>-</v>
      </c>
      <c r="Q7" s="88" t="str">
        <f>IF(Q$4&gt;cpu_config!$C$5,"-",IF(Q$4&gt;='Memory Regions'!$F6,"","A"))</f>
        <v/>
      </c>
      <c r="R7" s="88" t="str">
        <f>IF(R$4&gt;cpu_config!$C$5,"-",IF(R$4&gt;='Memory Regions'!$F6,"","A"))</f>
        <v/>
      </c>
      <c r="S7" s="88" t="str">
        <f>IF(S$4&gt;cpu_config!$C$5,"-",IF(S$4&gt;='Memory Regions'!$F6,"","A"))</f>
        <v/>
      </c>
      <c r="T7" s="88" t="str">
        <f>IF(T$4&gt;cpu_config!$C$5,"-",IF(T$4&gt;='Memory Regions'!$F6,"","A"))</f>
        <v/>
      </c>
      <c r="U7" s="88" t="str">
        <f>IF(U$4&gt;cpu_config!$C$5,"-",IF(U$4&gt;='Memory Regions'!$F6,"","A"))</f>
        <v/>
      </c>
      <c r="V7" s="88" t="str">
        <f>IF(V$4&gt;cpu_config!$C$5,"-",IF(V$4&gt;='Memory Regions'!$F6,"","A"))</f>
        <v/>
      </c>
      <c r="W7" s="88" t="str">
        <f>IF(W$4&gt;cpu_config!$C$5,"-",IF(W$4&gt;='Memory Regions'!$F6,"","A"))</f>
        <v/>
      </c>
      <c r="X7" s="88" t="str">
        <f>IF(X$4&gt;cpu_config!$C$5,"-",IF(X$4&gt;='Memory Regions'!$F6,"","A"))</f>
        <v/>
      </c>
      <c r="Y7" s="88" t="str">
        <f>IF(Y$4&gt;cpu_config!$C$5,"-",IF(Y$4&gt;='Memory Regions'!$F6,"","A"))</f>
        <v/>
      </c>
      <c r="Z7" s="88" t="str">
        <f>IF(Z$4&gt;cpu_config!$C$5,"-",IF(Z$4&gt;='Memory Regions'!$F6,"","A"))</f>
        <v>A</v>
      </c>
      <c r="AA7" s="88" t="str">
        <f>IF(AA$4&gt;cpu_config!$C$5,"-",IF(AA$4&gt;='Memory Regions'!$F6,"","A"))</f>
        <v>A</v>
      </c>
      <c r="AB7" s="88" t="str">
        <f>IF(AB$4&gt;cpu_config!$C$5,"-",IF(AB$4&gt;='Memory Regions'!$F6,"","A"))</f>
        <v>A</v>
      </c>
      <c r="AC7" s="88" t="str">
        <f>IF(AC$4&gt;cpu_config!$C$5,"-",IF(AC$4&gt;='Memory Regions'!$F6,"","A"))</f>
        <v>A</v>
      </c>
      <c r="AD7" s="88" t="str">
        <f>IF(AD$4&gt;cpu_config!$C$5,"-",IF(AD$4&gt;='Memory Regions'!$F6,"","A"))</f>
        <v>A</v>
      </c>
      <c r="AE7" s="88" t="str">
        <f>IF(AE$4&gt;cpu_config!$C$5,"-",IF(AE$4&gt;='Memory Regions'!$F6,"","A"))</f>
        <v>A</v>
      </c>
      <c r="AF7" s="88" t="str">
        <f>IF(AF$4&gt;cpu_config!$C$5,"-",IF(AF$4&gt;='Memory Regions'!$F6,"","A"))</f>
        <v>A</v>
      </c>
      <c r="AG7" s="88" t="str">
        <f>IF(AG$4&gt;cpu_config!$C$5,"-",IF(AG$4&gt;='Memory Regions'!$F6,"","A"))</f>
        <v>A</v>
      </c>
      <c r="AH7" s="88" t="str">
        <f>IF(AH$4&gt;cpu_config!$C$5,"-",IF(AH$4&gt;='Memory Regions'!$F6,"","A"))</f>
        <v>A</v>
      </c>
      <c r="AI7" s="89" t="str">
        <f>IF(AI$4&gt;cpu_config!$C$5,"-",IF(AI$4&gt;='Memory Regions'!$F6,"","A"))</f>
        <v>A</v>
      </c>
    </row>
    <row r="8" spans="2:35">
      <c r="B8" s="263"/>
      <c r="C8" s="87" t="str">
        <f>'Memory Regions'!B7</f>
        <v>VIDEO</v>
      </c>
      <c r="D8" s="88" t="str">
        <f>IF(D$4&gt;cpu_config!$C$5,"-",IF(D$4&gt;='Memory Regions'!$F7,"","A"))</f>
        <v>-</v>
      </c>
      <c r="E8" s="88" t="str">
        <f>IF(E$4&gt;cpu_config!$C$5,"-",IF(E$4&gt;='Memory Regions'!$F7,"","A"))</f>
        <v>-</v>
      </c>
      <c r="F8" s="88" t="str">
        <f>IF(F$4&gt;cpu_config!$C$5,"-",IF(F$4&gt;='Memory Regions'!$F7,"","A"))</f>
        <v>-</v>
      </c>
      <c r="G8" s="88" t="str">
        <f>IF(G$4&gt;cpu_config!$C$5,"-",IF(G$4&gt;='Memory Regions'!$F7,"","A"))</f>
        <v>-</v>
      </c>
      <c r="H8" s="88" t="str">
        <f>IF(H$4&gt;cpu_config!$C$5,"-",IF(H$4&gt;='Memory Regions'!$F7,"","A"))</f>
        <v>-</v>
      </c>
      <c r="I8" s="88" t="str">
        <f>IF(I$4&gt;cpu_config!$C$5,"-",IF(I$4&gt;='Memory Regions'!$F7,"","A"))</f>
        <v>-</v>
      </c>
      <c r="J8" s="88" t="str">
        <f>IF(J$4&gt;cpu_config!$C$5,"-",IF(J$4&gt;='Memory Regions'!$F7,"","A"))</f>
        <v>-</v>
      </c>
      <c r="K8" s="88" t="str">
        <f>IF(K$4&gt;cpu_config!$C$5,"-",IF(K$4&gt;='Memory Regions'!$F7,"","A"))</f>
        <v>-</v>
      </c>
      <c r="L8" s="88" t="str">
        <f>IF(L$4&gt;cpu_config!$C$5,"-",IF(L$4&gt;='Memory Regions'!$F7,"","A"))</f>
        <v>-</v>
      </c>
      <c r="M8" s="88" t="str">
        <f>IF(M$4&gt;cpu_config!$C$5,"-",IF(M$4&gt;='Memory Regions'!$F7,"","A"))</f>
        <v>-</v>
      </c>
      <c r="N8" s="88" t="str">
        <f>IF(N$4&gt;cpu_config!$C$5,"-",IF(N$4&gt;='Memory Regions'!$F7,"","A"))</f>
        <v>-</v>
      </c>
      <c r="O8" s="88" t="str">
        <f>IF(O$4&gt;cpu_config!$C$5,"-",IF(O$4&gt;='Memory Regions'!$F7,"","A"))</f>
        <v>-</v>
      </c>
      <c r="P8" s="88" t="str">
        <f>IF(P$4&gt;cpu_config!$C$5,"-",IF(P$4&gt;='Memory Regions'!$F7,"","A"))</f>
        <v>-</v>
      </c>
      <c r="Q8" s="88" t="str">
        <f>IF(Q$4&gt;cpu_config!$C$5,"-",IF(Q$4&gt;='Memory Regions'!$F7,"","A"))</f>
        <v/>
      </c>
      <c r="R8" s="88" t="str">
        <f>IF(R$4&gt;cpu_config!$C$5,"-",IF(R$4&gt;='Memory Regions'!$F7,"","A"))</f>
        <v/>
      </c>
      <c r="S8" s="88" t="str">
        <f>IF(S$4&gt;cpu_config!$C$5,"-",IF(S$4&gt;='Memory Regions'!$F7,"","A"))</f>
        <v/>
      </c>
      <c r="T8" s="88" t="str">
        <f>IF(T$4&gt;cpu_config!$C$5,"-",IF(T$4&gt;='Memory Regions'!$F7,"","A"))</f>
        <v/>
      </c>
      <c r="U8" s="88" t="str">
        <f>IF(U$4&gt;cpu_config!$C$5,"-",IF(U$4&gt;='Memory Regions'!$F7,"","A"))</f>
        <v/>
      </c>
      <c r="V8" s="88" t="str">
        <f>IF(V$4&gt;cpu_config!$C$5,"-",IF(V$4&gt;='Memory Regions'!$F7,"","A"))</f>
        <v/>
      </c>
      <c r="W8" s="88" t="str">
        <f>IF(W$4&gt;cpu_config!$C$5,"-",IF(W$4&gt;='Memory Regions'!$F7,"","A"))</f>
        <v/>
      </c>
      <c r="X8" s="88" t="str">
        <f>IF(X$4&gt;cpu_config!$C$5,"-",IF(X$4&gt;='Memory Regions'!$F7,"","A"))</f>
        <v/>
      </c>
      <c r="Y8" s="88" t="str">
        <f>IF(Y$4&gt;cpu_config!$C$5,"-",IF(Y$4&gt;='Memory Regions'!$F7,"","A"))</f>
        <v/>
      </c>
      <c r="Z8" s="88" t="str">
        <f>IF(Z$4&gt;cpu_config!$C$5,"-",IF(Z$4&gt;='Memory Regions'!$F7,"","A"))</f>
        <v>A</v>
      </c>
      <c r="AA8" s="88" t="str">
        <f>IF(AA$4&gt;cpu_config!$C$5,"-",IF(AA$4&gt;='Memory Regions'!$F7,"","A"))</f>
        <v>A</v>
      </c>
      <c r="AB8" s="88" t="str">
        <f>IF(AB$4&gt;cpu_config!$C$5,"-",IF(AB$4&gt;='Memory Regions'!$F7,"","A"))</f>
        <v>A</v>
      </c>
      <c r="AC8" s="88" t="str">
        <f>IF(AC$4&gt;cpu_config!$C$5,"-",IF(AC$4&gt;='Memory Regions'!$F7,"","A"))</f>
        <v>A</v>
      </c>
      <c r="AD8" s="88" t="str">
        <f>IF(AD$4&gt;cpu_config!$C$5,"-",IF(AD$4&gt;='Memory Regions'!$F7,"","A"))</f>
        <v>A</v>
      </c>
      <c r="AE8" s="88" t="str">
        <f>IF(AE$4&gt;cpu_config!$C$5,"-",IF(AE$4&gt;='Memory Regions'!$F7,"","A"))</f>
        <v>A</v>
      </c>
      <c r="AF8" s="88" t="str">
        <f>IF(AF$4&gt;cpu_config!$C$5,"-",IF(AF$4&gt;='Memory Regions'!$F7,"","A"))</f>
        <v>A</v>
      </c>
      <c r="AG8" s="88" t="str">
        <f>IF(AG$4&gt;cpu_config!$C$5,"-",IF(AG$4&gt;='Memory Regions'!$F7,"","A"))</f>
        <v>A</v>
      </c>
      <c r="AH8" s="88" t="str">
        <f>IF(AH$4&gt;cpu_config!$C$5,"-",IF(AH$4&gt;='Memory Regions'!$F7,"","A"))</f>
        <v>A</v>
      </c>
      <c r="AI8" s="89" t="str">
        <f>IF(AI$4&gt;cpu_config!$C$5,"-",IF(AI$4&gt;='Memory Regions'!$F7,"","A"))</f>
        <v>A</v>
      </c>
    </row>
    <row r="9" spans="2:35">
      <c r="B9" s="263"/>
      <c r="C9" s="87" t="str">
        <f>'Memory Regions'!B8</f>
        <v>MMC</v>
      </c>
      <c r="D9" s="88" t="str">
        <f>IF(D$4&gt;cpu_config!$C$5,"-",IF(D$4&gt;='Memory Regions'!$F8,"","A"))</f>
        <v>-</v>
      </c>
      <c r="E9" s="88" t="str">
        <f>IF(E$4&gt;cpu_config!$C$5,"-",IF(E$4&gt;='Memory Regions'!$F8,"","A"))</f>
        <v>-</v>
      </c>
      <c r="F9" s="88" t="str">
        <f>IF(F$4&gt;cpu_config!$C$5,"-",IF(F$4&gt;='Memory Regions'!$F8,"","A"))</f>
        <v>-</v>
      </c>
      <c r="G9" s="88" t="str">
        <f>IF(G$4&gt;cpu_config!$C$5,"-",IF(G$4&gt;='Memory Regions'!$F8,"","A"))</f>
        <v>-</v>
      </c>
      <c r="H9" s="88" t="str">
        <f>IF(H$4&gt;cpu_config!$C$5,"-",IF(H$4&gt;='Memory Regions'!$F8,"","A"))</f>
        <v>-</v>
      </c>
      <c r="I9" s="88" t="str">
        <f>IF(I$4&gt;cpu_config!$C$5,"-",IF(I$4&gt;='Memory Regions'!$F8,"","A"))</f>
        <v>-</v>
      </c>
      <c r="J9" s="88" t="str">
        <f>IF(J$4&gt;cpu_config!$C$5,"-",IF(J$4&gt;='Memory Regions'!$F8,"","A"))</f>
        <v>-</v>
      </c>
      <c r="K9" s="88" t="str">
        <f>IF(K$4&gt;cpu_config!$C$5,"-",IF(K$4&gt;='Memory Regions'!$F8,"","A"))</f>
        <v>-</v>
      </c>
      <c r="L9" s="88" t="str">
        <f>IF(L$4&gt;cpu_config!$C$5,"-",IF(L$4&gt;='Memory Regions'!$F8,"","A"))</f>
        <v>-</v>
      </c>
      <c r="M9" s="88" t="str">
        <f>IF(M$4&gt;cpu_config!$C$5,"-",IF(M$4&gt;='Memory Regions'!$F8,"","A"))</f>
        <v>-</v>
      </c>
      <c r="N9" s="88" t="str">
        <f>IF(N$4&gt;cpu_config!$C$5,"-",IF(N$4&gt;='Memory Regions'!$F8,"","A"))</f>
        <v>-</v>
      </c>
      <c r="O9" s="88" t="str">
        <f>IF(O$4&gt;cpu_config!$C$5,"-",IF(O$4&gt;='Memory Regions'!$F8,"","A"))</f>
        <v>-</v>
      </c>
      <c r="P9" s="88" t="str">
        <f>IF(P$4&gt;cpu_config!$C$5,"-",IF(P$4&gt;='Memory Regions'!$F8,"","A"))</f>
        <v>-</v>
      </c>
      <c r="Q9" s="88" t="str">
        <f>IF(Q$4&gt;cpu_config!$C$5,"-",IF(Q$4&gt;='Memory Regions'!$F8,"","A"))</f>
        <v/>
      </c>
      <c r="R9" s="88" t="str">
        <f>IF(R$4&gt;cpu_config!$C$5,"-",IF(R$4&gt;='Memory Regions'!$F8,"","A"))</f>
        <v/>
      </c>
      <c r="S9" s="88" t="str">
        <f>IF(S$4&gt;cpu_config!$C$5,"-",IF(S$4&gt;='Memory Regions'!$F8,"","A"))</f>
        <v/>
      </c>
      <c r="T9" s="88" t="str">
        <f>IF(T$4&gt;cpu_config!$C$5,"-",IF(T$4&gt;='Memory Regions'!$F8,"","A"))</f>
        <v/>
      </c>
      <c r="U9" s="88" t="str">
        <f>IF(U$4&gt;cpu_config!$C$5,"-",IF(U$4&gt;='Memory Regions'!$F8,"","A"))</f>
        <v/>
      </c>
      <c r="V9" s="88" t="str">
        <f>IF(V$4&gt;cpu_config!$C$5,"-",IF(V$4&gt;='Memory Regions'!$F8,"","A"))</f>
        <v/>
      </c>
      <c r="W9" s="88" t="str">
        <f>IF(W$4&gt;cpu_config!$C$5,"-",IF(W$4&gt;='Memory Regions'!$F8,"","A"))</f>
        <v/>
      </c>
      <c r="X9" s="88" t="str">
        <f>IF(X$4&gt;cpu_config!$C$5,"-",IF(X$4&gt;='Memory Regions'!$F8,"","A"))</f>
        <v/>
      </c>
      <c r="Y9" s="88" t="str">
        <f>IF(Y$4&gt;cpu_config!$C$5,"-",IF(Y$4&gt;='Memory Regions'!$F8,"","A"))</f>
        <v/>
      </c>
      <c r="Z9" s="88" t="str">
        <f>IF(Z$4&gt;cpu_config!$C$5,"-",IF(Z$4&gt;='Memory Regions'!$F8,"","A"))</f>
        <v>A</v>
      </c>
      <c r="AA9" s="88" t="str">
        <f>IF(AA$4&gt;cpu_config!$C$5,"-",IF(AA$4&gt;='Memory Regions'!$F8,"","A"))</f>
        <v>A</v>
      </c>
      <c r="AB9" s="88" t="str">
        <f>IF(AB$4&gt;cpu_config!$C$5,"-",IF(AB$4&gt;='Memory Regions'!$F8,"","A"))</f>
        <v>A</v>
      </c>
      <c r="AC9" s="88" t="str">
        <f>IF(AC$4&gt;cpu_config!$C$5,"-",IF(AC$4&gt;='Memory Regions'!$F8,"","A"))</f>
        <v>A</v>
      </c>
      <c r="AD9" s="88" t="str">
        <f>IF(AD$4&gt;cpu_config!$C$5,"-",IF(AD$4&gt;='Memory Regions'!$F8,"","A"))</f>
        <v>A</v>
      </c>
      <c r="AE9" s="88" t="str">
        <f>IF(AE$4&gt;cpu_config!$C$5,"-",IF(AE$4&gt;='Memory Regions'!$F8,"","A"))</f>
        <v>A</v>
      </c>
      <c r="AF9" s="88" t="str">
        <f>IF(AF$4&gt;cpu_config!$C$5,"-",IF(AF$4&gt;='Memory Regions'!$F8,"","A"))</f>
        <v>A</v>
      </c>
      <c r="AG9" s="88" t="str">
        <f>IF(AG$4&gt;cpu_config!$C$5,"-",IF(AG$4&gt;='Memory Regions'!$F8,"","A"))</f>
        <v>A</v>
      </c>
      <c r="AH9" s="88" t="str">
        <f>IF(AH$4&gt;cpu_config!$C$5,"-",IF(AH$4&gt;='Memory Regions'!$F8,"","A"))</f>
        <v>A</v>
      </c>
      <c r="AI9" s="89" t="str">
        <f>IF(AI$4&gt;cpu_config!$C$5,"-",IF(AI$4&gt;='Memory Regions'!$F8,"","A"))</f>
        <v>A</v>
      </c>
    </row>
    <row r="10" spans="2:35">
      <c r="B10" s="263"/>
      <c r="C10" s="87" t="str">
        <f>'Memory Regions'!B9</f>
        <v>DMA</v>
      </c>
      <c r="D10" s="88" t="str">
        <f>IF(D$4&gt;cpu_config!$C$5,"-",IF(D$4&gt;='Memory Regions'!$F9,"","A"))</f>
        <v>-</v>
      </c>
      <c r="E10" s="88" t="str">
        <f>IF(E$4&gt;cpu_config!$C$5,"-",IF(E$4&gt;='Memory Regions'!$F9,"","A"))</f>
        <v>-</v>
      </c>
      <c r="F10" s="88" t="str">
        <f>IF(F$4&gt;cpu_config!$C$5,"-",IF(F$4&gt;='Memory Regions'!$F9,"","A"))</f>
        <v>-</v>
      </c>
      <c r="G10" s="88" t="str">
        <f>IF(G$4&gt;cpu_config!$C$5,"-",IF(G$4&gt;='Memory Regions'!$F9,"","A"))</f>
        <v>-</v>
      </c>
      <c r="H10" s="88" t="str">
        <f>IF(H$4&gt;cpu_config!$C$5,"-",IF(H$4&gt;='Memory Regions'!$F9,"","A"))</f>
        <v>-</v>
      </c>
      <c r="I10" s="88" t="str">
        <f>IF(I$4&gt;cpu_config!$C$5,"-",IF(I$4&gt;='Memory Regions'!$F9,"","A"))</f>
        <v>-</v>
      </c>
      <c r="J10" s="88" t="str">
        <f>IF(J$4&gt;cpu_config!$C$5,"-",IF(J$4&gt;='Memory Regions'!$F9,"","A"))</f>
        <v>-</v>
      </c>
      <c r="K10" s="88" t="str">
        <f>IF(K$4&gt;cpu_config!$C$5,"-",IF(K$4&gt;='Memory Regions'!$F9,"","A"))</f>
        <v>-</v>
      </c>
      <c r="L10" s="88" t="str">
        <f>IF(L$4&gt;cpu_config!$C$5,"-",IF(L$4&gt;='Memory Regions'!$F9,"","A"))</f>
        <v>-</v>
      </c>
      <c r="M10" s="88" t="str">
        <f>IF(M$4&gt;cpu_config!$C$5,"-",IF(M$4&gt;='Memory Regions'!$F9,"","A"))</f>
        <v>-</v>
      </c>
      <c r="N10" s="88" t="str">
        <f>IF(N$4&gt;cpu_config!$C$5,"-",IF(N$4&gt;='Memory Regions'!$F9,"","A"))</f>
        <v>-</v>
      </c>
      <c r="O10" s="88" t="str">
        <f>IF(O$4&gt;cpu_config!$C$5,"-",IF(O$4&gt;='Memory Regions'!$F9,"","A"))</f>
        <v>-</v>
      </c>
      <c r="P10" s="88" t="str">
        <f>IF(P$4&gt;cpu_config!$C$5,"-",IF(P$4&gt;='Memory Regions'!$F9,"","A"))</f>
        <v>-</v>
      </c>
      <c r="Q10" s="88" t="str">
        <f>IF(Q$4&gt;cpu_config!$C$5,"-",IF(Q$4&gt;='Memory Regions'!$F9,"","A"))</f>
        <v/>
      </c>
      <c r="R10" s="88" t="str">
        <f>IF(R$4&gt;cpu_config!$C$5,"-",IF(R$4&gt;='Memory Regions'!$F9,"","A"))</f>
        <v/>
      </c>
      <c r="S10" s="88" t="str">
        <f>IF(S$4&gt;cpu_config!$C$5,"-",IF(S$4&gt;='Memory Regions'!$F9,"","A"))</f>
        <v/>
      </c>
      <c r="T10" s="88" t="str">
        <f>IF(T$4&gt;cpu_config!$C$5,"-",IF(T$4&gt;='Memory Regions'!$F9,"","A"))</f>
        <v/>
      </c>
      <c r="U10" s="88" t="str">
        <f>IF(U$4&gt;cpu_config!$C$5,"-",IF(U$4&gt;='Memory Regions'!$F9,"","A"))</f>
        <v/>
      </c>
      <c r="V10" s="88" t="str">
        <f>IF(V$4&gt;cpu_config!$C$5,"-",IF(V$4&gt;='Memory Regions'!$F9,"","A"))</f>
        <v/>
      </c>
      <c r="W10" s="88" t="str">
        <f>IF(W$4&gt;cpu_config!$C$5,"-",IF(W$4&gt;='Memory Regions'!$F9,"","A"))</f>
        <v/>
      </c>
      <c r="X10" s="88" t="str">
        <f>IF(X$4&gt;cpu_config!$C$5,"-",IF(X$4&gt;='Memory Regions'!$F9,"","A"))</f>
        <v/>
      </c>
      <c r="Y10" s="88" t="str">
        <f>IF(Y$4&gt;cpu_config!$C$5,"-",IF(Y$4&gt;='Memory Regions'!$F9,"","A"))</f>
        <v/>
      </c>
      <c r="Z10" s="88" t="str">
        <f>IF(Z$4&gt;cpu_config!$C$5,"-",IF(Z$4&gt;='Memory Regions'!$F9,"","A"))</f>
        <v>A</v>
      </c>
      <c r="AA10" s="88" t="str">
        <f>IF(AA$4&gt;cpu_config!$C$5,"-",IF(AA$4&gt;='Memory Regions'!$F9,"","A"))</f>
        <v>A</v>
      </c>
      <c r="AB10" s="88" t="str">
        <f>IF(AB$4&gt;cpu_config!$C$5,"-",IF(AB$4&gt;='Memory Regions'!$F9,"","A"))</f>
        <v>A</v>
      </c>
      <c r="AC10" s="88" t="str">
        <f>IF(AC$4&gt;cpu_config!$C$5,"-",IF(AC$4&gt;='Memory Regions'!$F9,"","A"))</f>
        <v>A</v>
      </c>
      <c r="AD10" s="88" t="str">
        <f>IF(AD$4&gt;cpu_config!$C$5,"-",IF(AD$4&gt;='Memory Regions'!$F9,"","A"))</f>
        <v>A</v>
      </c>
      <c r="AE10" s="88" t="str">
        <f>IF(AE$4&gt;cpu_config!$C$5,"-",IF(AE$4&gt;='Memory Regions'!$F9,"","A"))</f>
        <v>A</v>
      </c>
      <c r="AF10" s="88" t="str">
        <f>IF(AF$4&gt;cpu_config!$C$5,"-",IF(AF$4&gt;='Memory Regions'!$F9,"","A"))</f>
        <v>A</v>
      </c>
      <c r="AG10" s="88" t="str">
        <f>IF(AG$4&gt;cpu_config!$C$5,"-",IF(AG$4&gt;='Memory Regions'!$F9,"","A"))</f>
        <v>A</v>
      </c>
      <c r="AH10" s="88" t="str">
        <f>IF(AH$4&gt;cpu_config!$C$5,"-",IF(AH$4&gt;='Memory Regions'!$F9,"","A"))</f>
        <v>A</v>
      </c>
      <c r="AI10" s="89" t="str">
        <f>IF(AI$4&gt;cpu_config!$C$5,"-",IF(AI$4&gt;='Memory Regions'!$F9,"","A"))</f>
        <v>A</v>
      </c>
    </row>
    <row r="11" spans="2:35">
      <c r="B11" s="263"/>
      <c r="C11" s="87" t="str">
        <f>'Memory Regions'!B10</f>
        <v>KEYBOARD</v>
      </c>
      <c r="D11" s="88" t="str">
        <f>IF(D$4&gt;cpu_config!$C$5,"-",IF(D$4&gt;='Memory Regions'!$F10,"","A"))</f>
        <v>-</v>
      </c>
      <c r="E11" s="88" t="str">
        <f>IF(E$4&gt;cpu_config!$C$5,"-",IF(E$4&gt;='Memory Regions'!$F10,"","A"))</f>
        <v>-</v>
      </c>
      <c r="F11" s="88" t="str">
        <f>IF(F$4&gt;cpu_config!$C$5,"-",IF(F$4&gt;='Memory Regions'!$F10,"","A"))</f>
        <v>-</v>
      </c>
      <c r="G11" s="88" t="str">
        <f>IF(G$4&gt;cpu_config!$C$5,"-",IF(G$4&gt;='Memory Regions'!$F10,"","A"))</f>
        <v>-</v>
      </c>
      <c r="H11" s="88" t="str">
        <f>IF(H$4&gt;cpu_config!$C$5,"-",IF(H$4&gt;='Memory Regions'!$F10,"","A"))</f>
        <v>-</v>
      </c>
      <c r="I11" s="88" t="str">
        <f>IF(I$4&gt;cpu_config!$C$5,"-",IF(I$4&gt;='Memory Regions'!$F10,"","A"))</f>
        <v>-</v>
      </c>
      <c r="J11" s="88" t="str">
        <f>IF(J$4&gt;cpu_config!$C$5,"-",IF(J$4&gt;='Memory Regions'!$F10,"","A"))</f>
        <v>-</v>
      </c>
      <c r="K11" s="88" t="str">
        <f>IF(K$4&gt;cpu_config!$C$5,"-",IF(K$4&gt;='Memory Regions'!$F10,"","A"))</f>
        <v>-</v>
      </c>
      <c r="L11" s="88" t="str">
        <f>IF(L$4&gt;cpu_config!$C$5,"-",IF(L$4&gt;='Memory Regions'!$F10,"","A"))</f>
        <v>-</v>
      </c>
      <c r="M11" s="88" t="str">
        <f>IF(M$4&gt;cpu_config!$C$5,"-",IF(M$4&gt;='Memory Regions'!$F10,"","A"))</f>
        <v>-</v>
      </c>
      <c r="N11" s="88" t="str">
        <f>IF(N$4&gt;cpu_config!$C$5,"-",IF(N$4&gt;='Memory Regions'!$F10,"","A"))</f>
        <v>-</v>
      </c>
      <c r="O11" s="88" t="str">
        <f>IF(O$4&gt;cpu_config!$C$5,"-",IF(O$4&gt;='Memory Regions'!$F10,"","A"))</f>
        <v>-</v>
      </c>
      <c r="P11" s="88" t="str">
        <f>IF(P$4&gt;cpu_config!$C$5,"-",IF(P$4&gt;='Memory Regions'!$F10,"","A"))</f>
        <v>-</v>
      </c>
      <c r="Q11" s="88" t="str">
        <f>IF(Q$4&gt;cpu_config!$C$5,"-",IF(Q$4&gt;='Memory Regions'!$F10,"","A"))</f>
        <v/>
      </c>
      <c r="R11" s="88" t="str">
        <f>IF(R$4&gt;cpu_config!$C$5,"-",IF(R$4&gt;='Memory Regions'!$F10,"","A"))</f>
        <v/>
      </c>
      <c r="S11" s="88" t="str">
        <f>IF(S$4&gt;cpu_config!$C$5,"-",IF(S$4&gt;='Memory Regions'!$F10,"","A"))</f>
        <v/>
      </c>
      <c r="T11" s="88" t="str">
        <f>IF(T$4&gt;cpu_config!$C$5,"-",IF(T$4&gt;='Memory Regions'!$F10,"","A"))</f>
        <v/>
      </c>
      <c r="U11" s="88" t="str">
        <f>IF(U$4&gt;cpu_config!$C$5,"-",IF(U$4&gt;='Memory Regions'!$F10,"","A"))</f>
        <v/>
      </c>
      <c r="V11" s="88" t="str">
        <f>IF(V$4&gt;cpu_config!$C$5,"-",IF(V$4&gt;='Memory Regions'!$F10,"","A"))</f>
        <v/>
      </c>
      <c r="W11" s="88" t="str">
        <f>IF(W$4&gt;cpu_config!$C$5,"-",IF(W$4&gt;='Memory Regions'!$F10,"","A"))</f>
        <v/>
      </c>
      <c r="X11" s="88" t="str">
        <f>IF(X$4&gt;cpu_config!$C$5,"-",IF(X$4&gt;='Memory Regions'!$F10,"","A"))</f>
        <v/>
      </c>
      <c r="Y11" s="88" t="str">
        <f>IF(Y$4&gt;cpu_config!$C$5,"-",IF(Y$4&gt;='Memory Regions'!$F10,"","A"))</f>
        <v/>
      </c>
      <c r="Z11" s="88" t="str">
        <f>IF(Z$4&gt;cpu_config!$C$5,"-",IF(Z$4&gt;='Memory Regions'!$F10,"","A"))</f>
        <v>A</v>
      </c>
      <c r="AA11" s="88" t="str">
        <f>IF(AA$4&gt;cpu_config!$C$5,"-",IF(AA$4&gt;='Memory Regions'!$F10,"","A"))</f>
        <v>A</v>
      </c>
      <c r="AB11" s="88" t="str">
        <f>IF(AB$4&gt;cpu_config!$C$5,"-",IF(AB$4&gt;='Memory Regions'!$F10,"","A"))</f>
        <v>A</v>
      </c>
      <c r="AC11" s="88" t="str">
        <f>IF(AC$4&gt;cpu_config!$C$5,"-",IF(AC$4&gt;='Memory Regions'!$F10,"","A"))</f>
        <v>A</v>
      </c>
      <c r="AD11" s="88" t="str">
        <f>IF(AD$4&gt;cpu_config!$C$5,"-",IF(AD$4&gt;='Memory Regions'!$F10,"","A"))</f>
        <v>A</v>
      </c>
      <c r="AE11" s="88" t="str">
        <f>IF(AE$4&gt;cpu_config!$C$5,"-",IF(AE$4&gt;='Memory Regions'!$F10,"","A"))</f>
        <v>A</v>
      </c>
      <c r="AF11" s="88" t="str">
        <f>IF(AF$4&gt;cpu_config!$C$5,"-",IF(AF$4&gt;='Memory Regions'!$F10,"","A"))</f>
        <v>A</v>
      </c>
      <c r="AG11" s="88" t="str">
        <f>IF(AG$4&gt;cpu_config!$C$5,"-",IF(AG$4&gt;='Memory Regions'!$F10,"","A"))</f>
        <v>A</v>
      </c>
      <c r="AH11" s="88" t="str">
        <f>IF(AH$4&gt;cpu_config!$C$5,"-",IF(AH$4&gt;='Memory Regions'!$F10,"","A"))</f>
        <v>A</v>
      </c>
      <c r="AI11" s="89" t="str">
        <f>IF(AI$4&gt;cpu_config!$C$5,"-",IF(AI$4&gt;='Memory Regions'!$F10,"","A"))</f>
        <v>A</v>
      </c>
    </row>
    <row r="12" spans="2:35">
      <c r="B12" s="263"/>
      <c r="C12" s="87" t="str">
        <f>'Memory Regions'!B11</f>
        <v>MOUSE</v>
      </c>
      <c r="D12" s="88" t="str">
        <f>IF(D$4&gt;cpu_config!$C$5,"-",IF(D$4&gt;='Memory Regions'!$F11,"","A"))</f>
        <v>-</v>
      </c>
      <c r="E12" s="88" t="str">
        <f>IF(E$4&gt;cpu_config!$C$5,"-",IF(E$4&gt;='Memory Regions'!$F11,"","A"))</f>
        <v>-</v>
      </c>
      <c r="F12" s="88" t="str">
        <f>IF(F$4&gt;cpu_config!$C$5,"-",IF(F$4&gt;='Memory Regions'!$F11,"","A"))</f>
        <v>-</v>
      </c>
      <c r="G12" s="88" t="str">
        <f>IF(G$4&gt;cpu_config!$C$5,"-",IF(G$4&gt;='Memory Regions'!$F11,"","A"))</f>
        <v>-</v>
      </c>
      <c r="H12" s="88" t="str">
        <f>IF(H$4&gt;cpu_config!$C$5,"-",IF(H$4&gt;='Memory Regions'!$F11,"","A"))</f>
        <v>-</v>
      </c>
      <c r="I12" s="88" t="str">
        <f>IF(I$4&gt;cpu_config!$C$5,"-",IF(I$4&gt;='Memory Regions'!$F11,"","A"))</f>
        <v>-</v>
      </c>
      <c r="J12" s="88" t="str">
        <f>IF(J$4&gt;cpu_config!$C$5,"-",IF(J$4&gt;='Memory Regions'!$F11,"","A"))</f>
        <v>-</v>
      </c>
      <c r="K12" s="88" t="str">
        <f>IF(K$4&gt;cpu_config!$C$5,"-",IF(K$4&gt;='Memory Regions'!$F11,"","A"))</f>
        <v>-</v>
      </c>
      <c r="L12" s="88" t="str">
        <f>IF(L$4&gt;cpu_config!$C$5,"-",IF(L$4&gt;='Memory Regions'!$F11,"","A"))</f>
        <v>-</v>
      </c>
      <c r="M12" s="88" t="str">
        <f>IF(M$4&gt;cpu_config!$C$5,"-",IF(M$4&gt;='Memory Regions'!$F11,"","A"))</f>
        <v>-</v>
      </c>
      <c r="N12" s="88" t="str">
        <f>IF(N$4&gt;cpu_config!$C$5,"-",IF(N$4&gt;='Memory Regions'!$F11,"","A"))</f>
        <v>-</v>
      </c>
      <c r="O12" s="88" t="str">
        <f>IF(O$4&gt;cpu_config!$C$5,"-",IF(O$4&gt;='Memory Regions'!$F11,"","A"))</f>
        <v>-</v>
      </c>
      <c r="P12" s="88" t="str">
        <f>IF(P$4&gt;cpu_config!$C$5,"-",IF(P$4&gt;='Memory Regions'!$F11,"","A"))</f>
        <v>-</v>
      </c>
      <c r="Q12" s="88" t="str">
        <f>IF(Q$4&gt;cpu_config!$C$5,"-",IF(Q$4&gt;='Memory Regions'!$F11,"","A"))</f>
        <v/>
      </c>
      <c r="R12" s="88" t="str">
        <f>IF(R$4&gt;cpu_config!$C$5,"-",IF(R$4&gt;='Memory Regions'!$F11,"","A"))</f>
        <v/>
      </c>
      <c r="S12" s="88" t="str">
        <f>IF(S$4&gt;cpu_config!$C$5,"-",IF(S$4&gt;='Memory Regions'!$F11,"","A"))</f>
        <v/>
      </c>
      <c r="T12" s="88" t="str">
        <f>IF(T$4&gt;cpu_config!$C$5,"-",IF(T$4&gt;='Memory Regions'!$F11,"","A"))</f>
        <v/>
      </c>
      <c r="U12" s="88" t="str">
        <f>IF(U$4&gt;cpu_config!$C$5,"-",IF(U$4&gt;='Memory Regions'!$F11,"","A"))</f>
        <v/>
      </c>
      <c r="V12" s="88" t="str">
        <f>IF(V$4&gt;cpu_config!$C$5,"-",IF(V$4&gt;='Memory Regions'!$F11,"","A"))</f>
        <v/>
      </c>
      <c r="W12" s="88" t="str">
        <f>IF(W$4&gt;cpu_config!$C$5,"-",IF(W$4&gt;='Memory Regions'!$F11,"","A"))</f>
        <v/>
      </c>
      <c r="X12" s="88" t="str">
        <f>IF(X$4&gt;cpu_config!$C$5,"-",IF(X$4&gt;='Memory Regions'!$F11,"","A"))</f>
        <v/>
      </c>
      <c r="Y12" s="88" t="str">
        <f>IF(Y$4&gt;cpu_config!$C$5,"-",IF(Y$4&gt;='Memory Regions'!$F11,"","A"))</f>
        <v/>
      </c>
      <c r="Z12" s="88" t="str">
        <f>IF(Z$4&gt;cpu_config!$C$5,"-",IF(Z$4&gt;='Memory Regions'!$F11,"","A"))</f>
        <v>A</v>
      </c>
      <c r="AA12" s="88" t="str">
        <f>IF(AA$4&gt;cpu_config!$C$5,"-",IF(AA$4&gt;='Memory Regions'!$F11,"","A"))</f>
        <v>A</v>
      </c>
      <c r="AB12" s="88" t="str">
        <f>IF(AB$4&gt;cpu_config!$C$5,"-",IF(AB$4&gt;='Memory Regions'!$F11,"","A"))</f>
        <v>A</v>
      </c>
      <c r="AC12" s="88" t="str">
        <f>IF(AC$4&gt;cpu_config!$C$5,"-",IF(AC$4&gt;='Memory Regions'!$F11,"","A"))</f>
        <v>A</v>
      </c>
      <c r="AD12" s="88" t="str">
        <f>IF(AD$4&gt;cpu_config!$C$5,"-",IF(AD$4&gt;='Memory Regions'!$F11,"","A"))</f>
        <v>A</v>
      </c>
      <c r="AE12" s="88" t="str">
        <f>IF(AE$4&gt;cpu_config!$C$5,"-",IF(AE$4&gt;='Memory Regions'!$F11,"","A"))</f>
        <v>A</v>
      </c>
      <c r="AF12" s="88" t="str">
        <f>IF(AF$4&gt;cpu_config!$C$5,"-",IF(AF$4&gt;='Memory Regions'!$F11,"","A"))</f>
        <v>A</v>
      </c>
      <c r="AG12" s="88" t="str">
        <f>IF(AG$4&gt;cpu_config!$C$5,"-",IF(AG$4&gt;='Memory Regions'!$F11,"","A"))</f>
        <v>A</v>
      </c>
      <c r="AH12" s="88" t="str">
        <f>IF(AH$4&gt;cpu_config!$C$5,"-",IF(AH$4&gt;='Memory Regions'!$F11,"","A"))</f>
        <v>A</v>
      </c>
      <c r="AI12" s="89" t="str">
        <f>IF(AI$4&gt;cpu_config!$C$5,"-",IF(AI$4&gt;='Memory Regions'!$F11,"","A"))</f>
        <v>A</v>
      </c>
    </row>
    <row r="13" spans="2:35">
      <c r="B13" s="263"/>
      <c r="C13" s="87" t="str">
        <f>'Memory Regions'!B12</f>
        <v>BLITTER</v>
      </c>
      <c r="D13" s="88" t="str">
        <f>IF(D$4&gt;cpu_config!$C$5,"-",IF(D$4&gt;='Memory Regions'!$F12,"","A"))</f>
        <v>-</v>
      </c>
      <c r="E13" s="88" t="str">
        <f>IF(E$4&gt;cpu_config!$C$5,"-",IF(E$4&gt;='Memory Regions'!$F12,"","A"))</f>
        <v>-</v>
      </c>
      <c r="F13" s="88" t="str">
        <f>IF(F$4&gt;cpu_config!$C$5,"-",IF(F$4&gt;='Memory Regions'!$F12,"","A"))</f>
        <v>-</v>
      </c>
      <c r="G13" s="88" t="str">
        <f>IF(G$4&gt;cpu_config!$C$5,"-",IF(G$4&gt;='Memory Regions'!$F12,"","A"))</f>
        <v>-</v>
      </c>
      <c r="H13" s="88" t="str">
        <f>IF(H$4&gt;cpu_config!$C$5,"-",IF(H$4&gt;='Memory Regions'!$F12,"","A"))</f>
        <v>-</v>
      </c>
      <c r="I13" s="88" t="str">
        <f>IF(I$4&gt;cpu_config!$C$5,"-",IF(I$4&gt;='Memory Regions'!$F12,"","A"))</f>
        <v>-</v>
      </c>
      <c r="J13" s="88" t="str">
        <f>IF(J$4&gt;cpu_config!$C$5,"-",IF(J$4&gt;='Memory Regions'!$F12,"","A"))</f>
        <v>-</v>
      </c>
      <c r="K13" s="88" t="str">
        <f>IF(K$4&gt;cpu_config!$C$5,"-",IF(K$4&gt;='Memory Regions'!$F12,"","A"))</f>
        <v>-</v>
      </c>
      <c r="L13" s="88" t="str">
        <f>IF(L$4&gt;cpu_config!$C$5,"-",IF(L$4&gt;='Memory Regions'!$F12,"","A"))</f>
        <v>-</v>
      </c>
      <c r="M13" s="88" t="str">
        <f>IF(M$4&gt;cpu_config!$C$5,"-",IF(M$4&gt;='Memory Regions'!$F12,"","A"))</f>
        <v>-</v>
      </c>
      <c r="N13" s="88" t="str">
        <f>IF(N$4&gt;cpu_config!$C$5,"-",IF(N$4&gt;='Memory Regions'!$F12,"","A"))</f>
        <v>-</v>
      </c>
      <c r="O13" s="88" t="str">
        <f>IF(O$4&gt;cpu_config!$C$5,"-",IF(O$4&gt;='Memory Regions'!$F12,"","A"))</f>
        <v>-</v>
      </c>
      <c r="P13" s="88" t="str">
        <f>IF(P$4&gt;cpu_config!$C$5,"-",IF(P$4&gt;='Memory Regions'!$F12,"","A"))</f>
        <v>-</v>
      </c>
      <c r="Q13" s="88" t="str">
        <f>IF(Q$4&gt;cpu_config!$C$5,"-",IF(Q$4&gt;='Memory Regions'!$F12,"","A"))</f>
        <v/>
      </c>
      <c r="R13" s="88" t="str">
        <f>IF(R$4&gt;cpu_config!$C$5,"-",IF(R$4&gt;='Memory Regions'!$F12,"","A"))</f>
        <v/>
      </c>
      <c r="S13" s="88" t="str">
        <f>IF(S$4&gt;cpu_config!$C$5,"-",IF(S$4&gt;='Memory Regions'!$F12,"","A"))</f>
        <v/>
      </c>
      <c r="T13" s="88" t="str">
        <f>IF(T$4&gt;cpu_config!$C$5,"-",IF(T$4&gt;='Memory Regions'!$F12,"","A"))</f>
        <v/>
      </c>
      <c r="U13" s="88" t="str">
        <f>IF(U$4&gt;cpu_config!$C$5,"-",IF(U$4&gt;='Memory Regions'!$F12,"","A"))</f>
        <v/>
      </c>
      <c r="V13" s="88" t="str">
        <f>IF(V$4&gt;cpu_config!$C$5,"-",IF(V$4&gt;='Memory Regions'!$F12,"","A"))</f>
        <v/>
      </c>
      <c r="W13" s="88" t="str">
        <f>IF(W$4&gt;cpu_config!$C$5,"-",IF(W$4&gt;='Memory Regions'!$F12,"","A"))</f>
        <v/>
      </c>
      <c r="X13" s="88" t="str">
        <f>IF(X$4&gt;cpu_config!$C$5,"-",IF(X$4&gt;='Memory Regions'!$F12,"","A"))</f>
        <v/>
      </c>
      <c r="Y13" s="88" t="str">
        <f>IF(Y$4&gt;cpu_config!$C$5,"-",IF(Y$4&gt;='Memory Regions'!$F12,"","A"))</f>
        <v/>
      </c>
      <c r="Z13" s="88" t="str">
        <f>IF(Z$4&gt;cpu_config!$C$5,"-",IF(Z$4&gt;='Memory Regions'!$F12,"","A"))</f>
        <v>A</v>
      </c>
      <c r="AA13" s="88" t="str">
        <f>IF(AA$4&gt;cpu_config!$C$5,"-",IF(AA$4&gt;='Memory Regions'!$F12,"","A"))</f>
        <v>A</v>
      </c>
      <c r="AB13" s="88" t="str">
        <f>IF(AB$4&gt;cpu_config!$C$5,"-",IF(AB$4&gt;='Memory Regions'!$F12,"","A"))</f>
        <v>A</v>
      </c>
      <c r="AC13" s="88" t="str">
        <f>IF(AC$4&gt;cpu_config!$C$5,"-",IF(AC$4&gt;='Memory Regions'!$F12,"","A"))</f>
        <v>A</v>
      </c>
      <c r="AD13" s="88" t="str">
        <f>IF(AD$4&gt;cpu_config!$C$5,"-",IF(AD$4&gt;='Memory Regions'!$F12,"","A"))</f>
        <v>A</v>
      </c>
      <c r="AE13" s="88" t="str">
        <f>IF(AE$4&gt;cpu_config!$C$5,"-",IF(AE$4&gt;='Memory Regions'!$F12,"","A"))</f>
        <v>A</v>
      </c>
      <c r="AF13" s="88" t="str">
        <f>IF(AF$4&gt;cpu_config!$C$5,"-",IF(AF$4&gt;='Memory Regions'!$F12,"","A"))</f>
        <v>A</v>
      </c>
      <c r="AG13" s="88" t="str">
        <f>IF(AG$4&gt;cpu_config!$C$5,"-",IF(AG$4&gt;='Memory Regions'!$F12,"","A"))</f>
        <v>A</v>
      </c>
      <c r="AH13" s="88" t="str">
        <f>IF(AH$4&gt;cpu_config!$C$5,"-",IF(AH$4&gt;='Memory Regions'!$F12,"","A"))</f>
        <v>A</v>
      </c>
      <c r="AI13" s="89" t="str">
        <f>IF(AI$4&gt;cpu_config!$C$5,"-",IF(AI$4&gt;='Memory Regions'!$F12,"","A"))</f>
        <v>A</v>
      </c>
    </row>
    <row r="14" spans="2:35">
      <c r="B14" s="263"/>
      <c r="C14" s="90" t="str">
        <f>'Memory Regions'!B13</f>
        <v>COPPER</v>
      </c>
      <c r="D14" s="91" t="str">
        <f>IF(D$4&gt;cpu_config!$C$5,"-",IF(D$4&gt;='Memory Regions'!$F13,"","A"))</f>
        <v>-</v>
      </c>
      <c r="E14" s="91" t="str">
        <f>IF(E$4&gt;cpu_config!$C$5,"-",IF(E$4&gt;='Memory Regions'!$F13,"","A"))</f>
        <v>-</v>
      </c>
      <c r="F14" s="91" t="str">
        <f>IF(F$4&gt;cpu_config!$C$5,"-",IF(F$4&gt;='Memory Regions'!$F13,"","A"))</f>
        <v>-</v>
      </c>
      <c r="G14" s="91" t="str">
        <f>IF(G$4&gt;cpu_config!$C$5,"-",IF(G$4&gt;='Memory Regions'!$F13,"","A"))</f>
        <v>-</v>
      </c>
      <c r="H14" s="91" t="str">
        <f>IF(H$4&gt;cpu_config!$C$5,"-",IF(H$4&gt;='Memory Regions'!$F13,"","A"))</f>
        <v>-</v>
      </c>
      <c r="I14" s="91" t="str">
        <f>IF(I$4&gt;cpu_config!$C$5,"-",IF(I$4&gt;='Memory Regions'!$F13,"","A"))</f>
        <v>-</v>
      </c>
      <c r="J14" s="91" t="str">
        <f>IF(J$4&gt;cpu_config!$C$5,"-",IF(J$4&gt;='Memory Regions'!$F13,"","A"))</f>
        <v>-</v>
      </c>
      <c r="K14" s="91" t="str">
        <f>IF(K$4&gt;cpu_config!$C$5,"-",IF(K$4&gt;='Memory Regions'!$F13,"","A"))</f>
        <v>-</v>
      </c>
      <c r="L14" s="91" t="str">
        <f>IF(L$4&gt;cpu_config!$C$5,"-",IF(L$4&gt;='Memory Regions'!$F13,"","A"))</f>
        <v>-</v>
      </c>
      <c r="M14" s="91" t="str">
        <f>IF(M$4&gt;cpu_config!$C$5,"-",IF(M$4&gt;='Memory Regions'!$F13,"","A"))</f>
        <v>-</v>
      </c>
      <c r="N14" s="91" t="str">
        <f>IF(N$4&gt;cpu_config!$C$5,"-",IF(N$4&gt;='Memory Regions'!$F13,"","A"))</f>
        <v>-</v>
      </c>
      <c r="O14" s="91" t="str">
        <f>IF(O$4&gt;cpu_config!$C$5,"-",IF(O$4&gt;='Memory Regions'!$F13,"","A"))</f>
        <v>-</v>
      </c>
      <c r="P14" s="91" t="str">
        <f>IF(P$4&gt;cpu_config!$C$5,"-",IF(P$4&gt;='Memory Regions'!$F13,"","A"))</f>
        <v>-</v>
      </c>
      <c r="Q14" s="91" t="str">
        <f>IF(Q$4&gt;cpu_config!$C$5,"-",IF(Q$4&gt;='Memory Regions'!$F13,"","A"))</f>
        <v/>
      </c>
      <c r="R14" s="91" t="str">
        <f>IF(R$4&gt;cpu_config!$C$5,"-",IF(R$4&gt;='Memory Regions'!$F13,"","A"))</f>
        <v/>
      </c>
      <c r="S14" s="91" t="str">
        <f>IF(S$4&gt;cpu_config!$C$5,"-",IF(S$4&gt;='Memory Regions'!$F13,"","A"))</f>
        <v/>
      </c>
      <c r="T14" s="91" t="str">
        <f>IF(T$4&gt;cpu_config!$C$5,"-",IF(T$4&gt;='Memory Regions'!$F13,"","A"))</f>
        <v/>
      </c>
      <c r="U14" s="91" t="str">
        <f>IF(U$4&gt;cpu_config!$C$5,"-",IF(U$4&gt;='Memory Regions'!$F13,"","A"))</f>
        <v/>
      </c>
      <c r="V14" s="91" t="str">
        <f>IF(V$4&gt;cpu_config!$C$5,"-",IF(V$4&gt;='Memory Regions'!$F13,"","A"))</f>
        <v/>
      </c>
      <c r="W14" s="91" t="str">
        <f>IF(W$4&gt;cpu_config!$C$5,"-",IF(W$4&gt;='Memory Regions'!$F13,"","A"))</f>
        <v/>
      </c>
      <c r="X14" s="91" t="str">
        <f>IF(X$4&gt;cpu_config!$C$5,"-",IF(X$4&gt;='Memory Regions'!$F13,"","A"))</f>
        <v/>
      </c>
      <c r="Y14" s="91" t="str">
        <f>IF(Y$4&gt;cpu_config!$C$5,"-",IF(Y$4&gt;='Memory Regions'!$F13,"","A"))</f>
        <v/>
      </c>
      <c r="Z14" s="91" t="str">
        <f>IF(Z$4&gt;cpu_config!$C$5,"-",IF(Z$4&gt;='Memory Regions'!$F13,"","A"))</f>
        <v>A</v>
      </c>
      <c r="AA14" s="91" t="str">
        <f>IF(AA$4&gt;cpu_config!$C$5,"-",IF(AA$4&gt;='Memory Regions'!$F13,"","A"))</f>
        <v>A</v>
      </c>
      <c r="AB14" s="91" t="str">
        <f>IF(AB$4&gt;cpu_config!$C$5,"-",IF(AB$4&gt;='Memory Regions'!$F13,"","A"))</f>
        <v>A</v>
      </c>
      <c r="AC14" s="91" t="str">
        <f>IF(AC$4&gt;cpu_config!$C$5,"-",IF(AC$4&gt;='Memory Regions'!$F13,"","A"))</f>
        <v>A</v>
      </c>
      <c r="AD14" s="91" t="str">
        <f>IF(AD$4&gt;cpu_config!$C$5,"-",IF(AD$4&gt;='Memory Regions'!$F13,"","A"))</f>
        <v>A</v>
      </c>
      <c r="AE14" s="91" t="str">
        <f>IF(AE$4&gt;cpu_config!$C$5,"-",IF(AE$4&gt;='Memory Regions'!$F13,"","A"))</f>
        <v>A</v>
      </c>
      <c r="AF14" s="91" t="str">
        <f>IF(AF$4&gt;cpu_config!$C$5,"-",IF(AF$4&gt;='Memory Regions'!$F13,"","A"))</f>
        <v>A</v>
      </c>
      <c r="AG14" s="91" t="str">
        <f>IF(AG$4&gt;cpu_config!$C$5,"-",IF(AG$4&gt;='Memory Regions'!$F13,"","A"))</f>
        <v>A</v>
      </c>
      <c r="AH14" s="91" t="str">
        <f>IF(AH$4&gt;cpu_config!$C$5,"-",IF(AH$4&gt;='Memory Regions'!$F13,"","A"))</f>
        <v>A</v>
      </c>
      <c r="AI14" s="92" t="str">
        <f>IF(AI$4&gt;cpu_config!$C$5,"-",IF(AI$4&gt;='Memory Regions'!$F13,"","A"))</f>
        <v>A</v>
      </c>
    </row>
    <row r="15" spans="2:35">
      <c r="B15" s="263"/>
      <c r="C15" s="87" t="str">
        <f>'Memory Regions'!B14</f>
        <v>VRAM_BG0_MAP</v>
      </c>
      <c r="D15" s="88" t="str">
        <f>IF(D$4&gt;cpu_config!$C$5,"-",IF(D$4&gt;='Memory Regions'!$F14,"","A"))</f>
        <v>-</v>
      </c>
      <c r="E15" s="88" t="str">
        <f>IF(E$4&gt;cpu_config!$C$5,"-",IF(E$4&gt;='Memory Regions'!$F14,"","A"))</f>
        <v>-</v>
      </c>
      <c r="F15" s="88" t="str">
        <f>IF(F$4&gt;cpu_config!$C$5,"-",IF(F$4&gt;='Memory Regions'!$F14,"","A"))</f>
        <v>-</v>
      </c>
      <c r="G15" s="88" t="str">
        <f>IF(G$4&gt;cpu_config!$C$5,"-",IF(G$4&gt;='Memory Regions'!$F14,"","A"))</f>
        <v>-</v>
      </c>
      <c r="H15" s="88" t="str">
        <f>IF(H$4&gt;cpu_config!$C$5,"-",IF(H$4&gt;='Memory Regions'!$F14,"","A"))</f>
        <v>-</v>
      </c>
      <c r="I15" s="88" t="str">
        <f>IF(I$4&gt;cpu_config!$C$5,"-",IF(I$4&gt;='Memory Regions'!$F14,"","A"))</f>
        <v>-</v>
      </c>
      <c r="J15" s="88" t="str">
        <f>IF(J$4&gt;cpu_config!$C$5,"-",IF(J$4&gt;='Memory Regions'!$F14,"","A"))</f>
        <v>-</v>
      </c>
      <c r="K15" s="88" t="str">
        <f>IF(K$4&gt;cpu_config!$C$5,"-",IF(K$4&gt;='Memory Regions'!$F14,"","A"))</f>
        <v>-</v>
      </c>
      <c r="L15" s="88" t="str">
        <f>IF(L$4&gt;cpu_config!$C$5,"-",IF(L$4&gt;='Memory Regions'!$F14,"","A"))</f>
        <v>-</v>
      </c>
      <c r="M15" s="88" t="str">
        <f>IF(M$4&gt;cpu_config!$C$5,"-",IF(M$4&gt;='Memory Regions'!$F14,"","A"))</f>
        <v>-</v>
      </c>
      <c r="N15" s="88" t="str">
        <f>IF(N$4&gt;cpu_config!$C$5,"-",IF(N$4&gt;='Memory Regions'!$F14,"","A"))</f>
        <v>-</v>
      </c>
      <c r="O15" s="88" t="str">
        <f>IF(O$4&gt;cpu_config!$C$5,"-",IF(O$4&gt;='Memory Regions'!$F14,"","A"))</f>
        <v>-</v>
      </c>
      <c r="P15" s="88" t="str">
        <f>IF(P$4&gt;cpu_config!$C$5,"-",IF(P$4&gt;='Memory Regions'!$F14,"","A"))</f>
        <v>-</v>
      </c>
      <c r="Q15" s="88" t="str">
        <f>IF(Q$4&gt;cpu_config!$C$5,"-",IF(Q$4&gt;='Memory Regions'!$F14,"","A"))</f>
        <v/>
      </c>
      <c r="R15" s="88" t="str">
        <f>IF(R$4&gt;cpu_config!$C$5,"-",IF(R$4&gt;='Memory Regions'!$F14,"","A"))</f>
        <v/>
      </c>
      <c r="S15" s="88" t="str">
        <f>IF(S$4&gt;cpu_config!$C$5,"-",IF(S$4&gt;='Memory Regions'!$F14,"","A"))</f>
        <v/>
      </c>
      <c r="T15" s="88" t="str">
        <f>IF(T$4&gt;cpu_config!$C$5,"-",IF(T$4&gt;='Memory Regions'!$F14,"","A"))</f>
        <v/>
      </c>
      <c r="U15" s="88" t="str">
        <f>IF(U$4&gt;cpu_config!$C$5,"-",IF(U$4&gt;='Memory Regions'!$F14,"","A"))</f>
        <v/>
      </c>
      <c r="V15" s="88" t="str">
        <f>IF(V$4&gt;cpu_config!$C$5,"-",IF(V$4&gt;='Memory Regions'!$F14,"","A"))</f>
        <v/>
      </c>
      <c r="W15" s="88" t="str">
        <f>IF(W$4&gt;cpu_config!$C$5,"-",IF(W$4&gt;='Memory Regions'!$F14,"","A"))</f>
        <v/>
      </c>
      <c r="X15" s="88" t="str">
        <f>IF(X$4&gt;cpu_config!$C$5,"-",IF(X$4&gt;='Memory Regions'!$F14,"","A"))</f>
        <v/>
      </c>
      <c r="Y15" s="88" t="str">
        <f>IF(Y$4&gt;cpu_config!$C$5,"-",IF(Y$4&gt;='Memory Regions'!$F14,"","A"))</f>
        <v>A</v>
      </c>
      <c r="Z15" s="88" t="str">
        <f>IF(Z$4&gt;cpu_config!$C$5,"-",IF(Z$4&gt;='Memory Regions'!$F14,"","A"))</f>
        <v>A</v>
      </c>
      <c r="AA15" s="88" t="str">
        <f>IF(AA$4&gt;cpu_config!$C$5,"-",IF(AA$4&gt;='Memory Regions'!$F14,"","A"))</f>
        <v>A</v>
      </c>
      <c r="AB15" s="88" t="str">
        <f>IF(AB$4&gt;cpu_config!$C$5,"-",IF(AB$4&gt;='Memory Regions'!$F14,"","A"))</f>
        <v>A</v>
      </c>
      <c r="AC15" s="88" t="str">
        <f>IF(AC$4&gt;cpu_config!$C$5,"-",IF(AC$4&gt;='Memory Regions'!$F14,"","A"))</f>
        <v>A</v>
      </c>
      <c r="AD15" s="88" t="str">
        <f>IF(AD$4&gt;cpu_config!$C$5,"-",IF(AD$4&gt;='Memory Regions'!$F14,"","A"))</f>
        <v>A</v>
      </c>
      <c r="AE15" s="88" t="str">
        <f>IF(AE$4&gt;cpu_config!$C$5,"-",IF(AE$4&gt;='Memory Regions'!$F14,"","A"))</f>
        <v>A</v>
      </c>
      <c r="AF15" s="88" t="str">
        <f>IF(AF$4&gt;cpu_config!$C$5,"-",IF(AF$4&gt;='Memory Regions'!$F14,"","A"))</f>
        <v>A</v>
      </c>
      <c r="AG15" s="88" t="str">
        <f>IF(AG$4&gt;cpu_config!$C$5,"-",IF(AG$4&gt;='Memory Regions'!$F14,"","A"))</f>
        <v>A</v>
      </c>
      <c r="AH15" s="88" t="str">
        <f>IF(AH$4&gt;cpu_config!$C$5,"-",IF(AH$4&gt;='Memory Regions'!$F14,"","A"))</f>
        <v>A</v>
      </c>
      <c r="AI15" s="89" t="str">
        <f>IF(AI$4&gt;cpu_config!$C$5,"-",IF(AI$4&gt;='Memory Regions'!$F14,"","A"))</f>
        <v>A</v>
      </c>
    </row>
    <row r="16" spans="2:35">
      <c r="B16" s="263"/>
      <c r="C16" s="87" t="str">
        <f>'Memory Regions'!B15</f>
        <v>VRAM_BG1_MAP</v>
      </c>
      <c r="D16" s="88" t="str">
        <f>IF(D$4&gt;cpu_config!$C$5,"-",IF(D$4&gt;='Memory Regions'!$F15,"","A"))</f>
        <v>-</v>
      </c>
      <c r="E16" s="88" t="str">
        <f>IF(E$4&gt;cpu_config!$C$5,"-",IF(E$4&gt;='Memory Regions'!$F15,"","A"))</f>
        <v>-</v>
      </c>
      <c r="F16" s="88" t="str">
        <f>IF(F$4&gt;cpu_config!$C$5,"-",IF(F$4&gt;='Memory Regions'!$F15,"","A"))</f>
        <v>-</v>
      </c>
      <c r="G16" s="88" t="str">
        <f>IF(G$4&gt;cpu_config!$C$5,"-",IF(G$4&gt;='Memory Regions'!$F15,"","A"))</f>
        <v>-</v>
      </c>
      <c r="H16" s="88" t="str">
        <f>IF(H$4&gt;cpu_config!$C$5,"-",IF(H$4&gt;='Memory Regions'!$F15,"","A"))</f>
        <v>-</v>
      </c>
      <c r="I16" s="88" t="str">
        <f>IF(I$4&gt;cpu_config!$C$5,"-",IF(I$4&gt;='Memory Regions'!$F15,"","A"))</f>
        <v>-</v>
      </c>
      <c r="J16" s="88" t="str">
        <f>IF(J$4&gt;cpu_config!$C$5,"-",IF(J$4&gt;='Memory Regions'!$F15,"","A"))</f>
        <v>-</v>
      </c>
      <c r="K16" s="88" t="str">
        <f>IF(K$4&gt;cpu_config!$C$5,"-",IF(K$4&gt;='Memory Regions'!$F15,"","A"))</f>
        <v>-</v>
      </c>
      <c r="L16" s="88" t="str">
        <f>IF(L$4&gt;cpu_config!$C$5,"-",IF(L$4&gt;='Memory Regions'!$F15,"","A"))</f>
        <v>-</v>
      </c>
      <c r="M16" s="88" t="str">
        <f>IF(M$4&gt;cpu_config!$C$5,"-",IF(M$4&gt;='Memory Regions'!$F15,"","A"))</f>
        <v>-</v>
      </c>
      <c r="N16" s="88" t="str">
        <f>IF(N$4&gt;cpu_config!$C$5,"-",IF(N$4&gt;='Memory Regions'!$F15,"","A"))</f>
        <v>-</v>
      </c>
      <c r="O16" s="88" t="str">
        <f>IF(O$4&gt;cpu_config!$C$5,"-",IF(O$4&gt;='Memory Regions'!$F15,"","A"))</f>
        <v>-</v>
      </c>
      <c r="P16" s="88" t="str">
        <f>IF(P$4&gt;cpu_config!$C$5,"-",IF(P$4&gt;='Memory Regions'!$F15,"","A"))</f>
        <v>-</v>
      </c>
      <c r="Q16" s="88" t="str">
        <f>IF(Q$4&gt;cpu_config!$C$5,"-",IF(Q$4&gt;='Memory Regions'!$F15,"","A"))</f>
        <v/>
      </c>
      <c r="R16" s="88" t="str">
        <f>IF(R$4&gt;cpu_config!$C$5,"-",IF(R$4&gt;='Memory Regions'!$F15,"","A"))</f>
        <v/>
      </c>
      <c r="S16" s="88" t="str">
        <f>IF(S$4&gt;cpu_config!$C$5,"-",IF(S$4&gt;='Memory Regions'!$F15,"","A"))</f>
        <v/>
      </c>
      <c r="T16" s="88" t="str">
        <f>IF(T$4&gt;cpu_config!$C$5,"-",IF(T$4&gt;='Memory Regions'!$F15,"","A"))</f>
        <v/>
      </c>
      <c r="U16" s="88" t="str">
        <f>IF(U$4&gt;cpu_config!$C$5,"-",IF(U$4&gt;='Memory Regions'!$F15,"","A"))</f>
        <v/>
      </c>
      <c r="V16" s="88" t="str">
        <f>IF(V$4&gt;cpu_config!$C$5,"-",IF(V$4&gt;='Memory Regions'!$F15,"","A"))</f>
        <v/>
      </c>
      <c r="W16" s="88" t="str">
        <f>IF(W$4&gt;cpu_config!$C$5,"-",IF(W$4&gt;='Memory Regions'!$F15,"","A"))</f>
        <v/>
      </c>
      <c r="X16" s="88" t="str">
        <f>IF(X$4&gt;cpu_config!$C$5,"-",IF(X$4&gt;='Memory Regions'!$F15,"","A"))</f>
        <v/>
      </c>
      <c r="Y16" s="88" t="str">
        <f>IF(Y$4&gt;cpu_config!$C$5,"-",IF(Y$4&gt;='Memory Regions'!$F15,"","A"))</f>
        <v>A</v>
      </c>
      <c r="Z16" s="88" t="str">
        <f>IF(Z$4&gt;cpu_config!$C$5,"-",IF(Z$4&gt;='Memory Regions'!$F15,"","A"))</f>
        <v>A</v>
      </c>
      <c r="AA16" s="88" t="str">
        <f>IF(AA$4&gt;cpu_config!$C$5,"-",IF(AA$4&gt;='Memory Regions'!$F15,"","A"))</f>
        <v>A</v>
      </c>
      <c r="AB16" s="88" t="str">
        <f>IF(AB$4&gt;cpu_config!$C$5,"-",IF(AB$4&gt;='Memory Regions'!$F15,"","A"))</f>
        <v>A</v>
      </c>
      <c r="AC16" s="88" t="str">
        <f>IF(AC$4&gt;cpu_config!$C$5,"-",IF(AC$4&gt;='Memory Regions'!$F15,"","A"))</f>
        <v>A</v>
      </c>
      <c r="AD16" s="88" t="str">
        <f>IF(AD$4&gt;cpu_config!$C$5,"-",IF(AD$4&gt;='Memory Regions'!$F15,"","A"))</f>
        <v>A</v>
      </c>
      <c r="AE16" s="88" t="str">
        <f>IF(AE$4&gt;cpu_config!$C$5,"-",IF(AE$4&gt;='Memory Regions'!$F15,"","A"))</f>
        <v>A</v>
      </c>
      <c r="AF16" s="88" t="str">
        <f>IF(AF$4&gt;cpu_config!$C$5,"-",IF(AF$4&gt;='Memory Regions'!$F15,"","A"))</f>
        <v>A</v>
      </c>
      <c r="AG16" s="88" t="str">
        <f>IF(AG$4&gt;cpu_config!$C$5,"-",IF(AG$4&gt;='Memory Regions'!$F15,"","A"))</f>
        <v>A</v>
      </c>
      <c r="AH16" s="88" t="str">
        <f>IF(AH$4&gt;cpu_config!$C$5,"-",IF(AH$4&gt;='Memory Regions'!$F15,"","A"))</f>
        <v>A</v>
      </c>
      <c r="AI16" s="89" t="str">
        <f>IF(AI$4&gt;cpu_config!$C$5,"-",IF(AI$4&gt;='Memory Regions'!$F15,"","A"))</f>
        <v>A</v>
      </c>
    </row>
    <row r="17" spans="2:35">
      <c r="B17" s="263"/>
      <c r="C17" s="87" t="str">
        <f>'Memory Regions'!B16</f>
        <v>VRAM_BG2_MAP</v>
      </c>
      <c r="D17" s="88" t="str">
        <f>IF(D$4&gt;cpu_config!$C$5,"-",IF(D$4&gt;='Memory Regions'!$F16,"","A"))</f>
        <v>-</v>
      </c>
      <c r="E17" s="88" t="str">
        <f>IF(E$4&gt;cpu_config!$C$5,"-",IF(E$4&gt;='Memory Regions'!$F16,"","A"))</f>
        <v>-</v>
      </c>
      <c r="F17" s="88" t="str">
        <f>IF(F$4&gt;cpu_config!$C$5,"-",IF(F$4&gt;='Memory Regions'!$F16,"","A"))</f>
        <v>-</v>
      </c>
      <c r="G17" s="88" t="str">
        <f>IF(G$4&gt;cpu_config!$C$5,"-",IF(G$4&gt;='Memory Regions'!$F16,"","A"))</f>
        <v>-</v>
      </c>
      <c r="H17" s="88" t="str">
        <f>IF(H$4&gt;cpu_config!$C$5,"-",IF(H$4&gt;='Memory Regions'!$F16,"","A"))</f>
        <v>-</v>
      </c>
      <c r="I17" s="88" t="str">
        <f>IF(I$4&gt;cpu_config!$C$5,"-",IF(I$4&gt;='Memory Regions'!$F16,"","A"))</f>
        <v>-</v>
      </c>
      <c r="J17" s="88" t="str">
        <f>IF(J$4&gt;cpu_config!$C$5,"-",IF(J$4&gt;='Memory Regions'!$F16,"","A"))</f>
        <v>-</v>
      </c>
      <c r="K17" s="88" t="str">
        <f>IF(K$4&gt;cpu_config!$C$5,"-",IF(K$4&gt;='Memory Regions'!$F16,"","A"))</f>
        <v>-</v>
      </c>
      <c r="L17" s="88" t="str">
        <f>IF(L$4&gt;cpu_config!$C$5,"-",IF(L$4&gt;='Memory Regions'!$F16,"","A"))</f>
        <v>-</v>
      </c>
      <c r="M17" s="88" t="str">
        <f>IF(M$4&gt;cpu_config!$C$5,"-",IF(M$4&gt;='Memory Regions'!$F16,"","A"))</f>
        <v>-</v>
      </c>
      <c r="N17" s="88" t="str">
        <f>IF(N$4&gt;cpu_config!$C$5,"-",IF(N$4&gt;='Memory Regions'!$F16,"","A"))</f>
        <v>-</v>
      </c>
      <c r="O17" s="88" t="str">
        <f>IF(O$4&gt;cpu_config!$C$5,"-",IF(O$4&gt;='Memory Regions'!$F16,"","A"))</f>
        <v>-</v>
      </c>
      <c r="P17" s="88" t="str">
        <f>IF(P$4&gt;cpu_config!$C$5,"-",IF(P$4&gt;='Memory Regions'!$F16,"","A"))</f>
        <v>-</v>
      </c>
      <c r="Q17" s="88" t="str">
        <f>IF(Q$4&gt;cpu_config!$C$5,"-",IF(Q$4&gt;='Memory Regions'!$F16,"","A"))</f>
        <v/>
      </c>
      <c r="R17" s="88" t="str">
        <f>IF(R$4&gt;cpu_config!$C$5,"-",IF(R$4&gt;='Memory Regions'!$F16,"","A"))</f>
        <v/>
      </c>
      <c r="S17" s="88" t="str">
        <f>IF(S$4&gt;cpu_config!$C$5,"-",IF(S$4&gt;='Memory Regions'!$F16,"","A"))</f>
        <v/>
      </c>
      <c r="T17" s="88" t="str">
        <f>IF(T$4&gt;cpu_config!$C$5,"-",IF(T$4&gt;='Memory Regions'!$F16,"","A"))</f>
        <v/>
      </c>
      <c r="U17" s="88" t="str">
        <f>IF(U$4&gt;cpu_config!$C$5,"-",IF(U$4&gt;='Memory Regions'!$F16,"","A"))</f>
        <v/>
      </c>
      <c r="V17" s="88" t="str">
        <f>IF(V$4&gt;cpu_config!$C$5,"-",IF(V$4&gt;='Memory Regions'!$F16,"","A"))</f>
        <v/>
      </c>
      <c r="W17" s="88" t="str">
        <f>IF(W$4&gt;cpu_config!$C$5,"-",IF(W$4&gt;='Memory Regions'!$F16,"","A"))</f>
        <v/>
      </c>
      <c r="X17" s="88" t="str">
        <f>IF(X$4&gt;cpu_config!$C$5,"-",IF(X$4&gt;='Memory Regions'!$F16,"","A"))</f>
        <v/>
      </c>
      <c r="Y17" s="88" t="str">
        <f>IF(Y$4&gt;cpu_config!$C$5,"-",IF(Y$4&gt;='Memory Regions'!$F16,"","A"))</f>
        <v>A</v>
      </c>
      <c r="Z17" s="88" t="str">
        <f>IF(Z$4&gt;cpu_config!$C$5,"-",IF(Z$4&gt;='Memory Regions'!$F16,"","A"))</f>
        <v>A</v>
      </c>
      <c r="AA17" s="88" t="str">
        <f>IF(AA$4&gt;cpu_config!$C$5,"-",IF(AA$4&gt;='Memory Regions'!$F16,"","A"))</f>
        <v>A</v>
      </c>
      <c r="AB17" s="88" t="str">
        <f>IF(AB$4&gt;cpu_config!$C$5,"-",IF(AB$4&gt;='Memory Regions'!$F16,"","A"))</f>
        <v>A</v>
      </c>
      <c r="AC17" s="88" t="str">
        <f>IF(AC$4&gt;cpu_config!$C$5,"-",IF(AC$4&gt;='Memory Regions'!$F16,"","A"))</f>
        <v>A</v>
      </c>
      <c r="AD17" s="88" t="str">
        <f>IF(AD$4&gt;cpu_config!$C$5,"-",IF(AD$4&gt;='Memory Regions'!$F16,"","A"))</f>
        <v>A</v>
      </c>
      <c r="AE17" s="88" t="str">
        <f>IF(AE$4&gt;cpu_config!$C$5,"-",IF(AE$4&gt;='Memory Regions'!$F16,"","A"))</f>
        <v>A</v>
      </c>
      <c r="AF17" s="88" t="str">
        <f>IF(AF$4&gt;cpu_config!$C$5,"-",IF(AF$4&gt;='Memory Regions'!$F16,"","A"))</f>
        <v>A</v>
      </c>
      <c r="AG17" s="88" t="str">
        <f>IF(AG$4&gt;cpu_config!$C$5,"-",IF(AG$4&gt;='Memory Regions'!$F16,"","A"))</f>
        <v>A</v>
      </c>
      <c r="AH17" s="88" t="str">
        <f>IF(AH$4&gt;cpu_config!$C$5,"-",IF(AH$4&gt;='Memory Regions'!$F16,"","A"))</f>
        <v>A</v>
      </c>
      <c r="AI17" s="89" t="str">
        <f>IF(AI$4&gt;cpu_config!$C$5,"-",IF(AI$4&gt;='Memory Regions'!$F16,"","A"))</f>
        <v>A</v>
      </c>
    </row>
    <row r="18" spans="2:35">
      <c r="B18" s="263"/>
      <c r="C18" s="87" t="str">
        <f>'Memory Regions'!B17</f>
        <v>VRAM_BG0_CELLDATA</v>
      </c>
      <c r="D18" s="88" t="str">
        <f>IF(D$4&gt;cpu_config!$C$5,"-",IF(D$4&gt;='Memory Regions'!$F17,"","A"))</f>
        <v>-</v>
      </c>
      <c r="E18" s="88" t="str">
        <f>IF(E$4&gt;cpu_config!$C$5,"-",IF(E$4&gt;='Memory Regions'!$F17,"","A"))</f>
        <v>-</v>
      </c>
      <c r="F18" s="88" t="str">
        <f>IF(F$4&gt;cpu_config!$C$5,"-",IF(F$4&gt;='Memory Regions'!$F17,"","A"))</f>
        <v>-</v>
      </c>
      <c r="G18" s="88" t="str">
        <f>IF(G$4&gt;cpu_config!$C$5,"-",IF(G$4&gt;='Memory Regions'!$F17,"","A"))</f>
        <v>-</v>
      </c>
      <c r="H18" s="88" t="str">
        <f>IF(H$4&gt;cpu_config!$C$5,"-",IF(H$4&gt;='Memory Regions'!$F17,"","A"))</f>
        <v>-</v>
      </c>
      <c r="I18" s="88" t="str">
        <f>IF(I$4&gt;cpu_config!$C$5,"-",IF(I$4&gt;='Memory Regions'!$F17,"","A"))</f>
        <v>-</v>
      </c>
      <c r="J18" s="88" t="str">
        <f>IF(J$4&gt;cpu_config!$C$5,"-",IF(J$4&gt;='Memory Regions'!$F17,"","A"))</f>
        <v>-</v>
      </c>
      <c r="K18" s="88" t="str">
        <f>IF(K$4&gt;cpu_config!$C$5,"-",IF(K$4&gt;='Memory Regions'!$F17,"","A"))</f>
        <v>-</v>
      </c>
      <c r="L18" s="88" t="str">
        <f>IF(L$4&gt;cpu_config!$C$5,"-",IF(L$4&gt;='Memory Regions'!$F17,"","A"))</f>
        <v>-</v>
      </c>
      <c r="M18" s="88" t="str">
        <f>IF(M$4&gt;cpu_config!$C$5,"-",IF(M$4&gt;='Memory Regions'!$F17,"","A"))</f>
        <v>-</v>
      </c>
      <c r="N18" s="88" t="str">
        <f>IF(N$4&gt;cpu_config!$C$5,"-",IF(N$4&gt;='Memory Regions'!$F17,"","A"))</f>
        <v>-</v>
      </c>
      <c r="O18" s="88" t="str">
        <f>IF(O$4&gt;cpu_config!$C$5,"-",IF(O$4&gt;='Memory Regions'!$F17,"","A"))</f>
        <v>-</v>
      </c>
      <c r="P18" s="88" t="str">
        <f>IF(P$4&gt;cpu_config!$C$5,"-",IF(P$4&gt;='Memory Regions'!$F17,"","A"))</f>
        <v>-</v>
      </c>
      <c r="Q18" s="88" t="str">
        <f>IF(Q$4&gt;cpu_config!$C$5,"-",IF(Q$4&gt;='Memory Regions'!$F17,"","A"))</f>
        <v/>
      </c>
      <c r="R18" s="88" t="str">
        <f>IF(R$4&gt;cpu_config!$C$5,"-",IF(R$4&gt;='Memory Regions'!$F17,"","A"))</f>
        <v/>
      </c>
      <c r="S18" s="88" t="str">
        <f>IF(S$4&gt;cpu_config!$C$5,"-",IF(S$4&gt;='Memory Regions'!$F17,"","A"))</f>
        <v/>
      </c>
      <c r="T18" s="88" t="str">
        <f>IF(T$4&gt;cpu_config!$C$5,"-",IF(T$4&gt;='Memory Regions'!$F17,"","A"))</f>
        <v/>
      </c>
      <c r="U18" s="88" t="str">
        <f>IF(U$4&gt;cpu_config!$C$5,"-",IF(U$4&gt;='Memory Regions'!$F17,"","A"))</f>
        <v/>
      </c>
      <c r="V18" s="88" t="str">
        <f>IF(V$4&gt;cpu_config!$C$5,"-",IF(V$4&gt;='Memory Regions'!$F17,"","A"))</f>
        <v/>
      </c>
      <c r="W18" s="88" t="str">
        <f>IF(W$4&gt;cpu_config!$C$5,"-",IF(W$4&gt;='Memory Regions'!$F17,"","A"))</f>
        <v/>
      </c>
      <c r="X18" s="88" t="str">
        <f>IF(X$4&gt;cpu_config!$C$5,"-",IF(X$4&gt;='Memory Regions'!$F17,"","A"))</f>
        <v>A</v>
      </c>
      <c r="Y18" s="88" t="str">
        <f>IF(Y$4&gt;cpu_config!$C$5,"-",IF(Y$4&gt;='Memory Regions'!$F17,"","A"))</f>
        <v>A</v>
      </c>
      <c r="Z18" s="88" t="str">
        <f>IF(Z$4&gt;cpu_config!$C$5,"-",IF(Z$4&gt;='Memory Regions'!$F17,"","A"))</f>
        <v>A</v>
      </c>
      <c r="AA18" s="88" t="str">
        <f>IF(AA$4&gt;cpu_config!$C$5,"-",IF(AA$4&gt;='Memory Regions'!$F17,"","A"))</f>
        <v>A</v>
      </c>
      <c r="AB18" s="88" t="str">
        <f>IF(AB$4&gt;cpu_config!$C$5,"-",IF(AB$4&gt;='Memory Regions'!$F17,"","A"))</f>
        <v>A</v>
      </c>
      <c r="AC18" s="88" t="str">
        <f>IF(AC$4&gt;cpu_config!$C$5,"-",IF(AC$4&gt;='Memory Regions'!$F17,"","A"))</f>
        <v>A</v>
      </c>
      <c r="AD18" s="88" t="str">
        <f>IF(AD$4&gt;cpu_config!$C$5,"-",IF(AD$4&gt;='Memory Regions'!$F17,"","A"))</f>
        <v>A</v>
      </c>
      <c r="AE18" s="88" t="str">
        <f>IF(AE$4&gt;cpu_config!$C$5,"-",IF(AE$4&gt;='Memory Regions'!$F17,"","A"))</f>
        <v>A</v>
      </c>
      <c r="AF18" s="88" t="str">
        <f>IF(AF$4&gt;cpu_config!$C$5,"-",IF(AF$4&gt;='Memory Regions'!$F17,"","A"))</f>
        <v>A</v>
      </c>
      <c r="AG18" s="88" t="str">
        <f>IF(AG$4&gt;cpu_config!$C$5,"-",IF(AG$4&gt;='Memory Regions'!$F17,"","A"))</f>
        <v>A</v>
      </c>
      <c r="AH18" s="88" t="str">
        <f>IF(AH$4&gt;cpu_config!$C$5,"-",IF(AH$4&gt;='Memory Regions'!$F17,"","A"))</f>
        <v>A</v>
      </c>
      <c r="AI18" s="89" t="str">
        <f>IF(AI$4&gt;cpu_config!$C$5,"-",IF(AI$4&gt;='Memory Regions'!$F17,"","A"))</f>
        <v>A</v>
      </c>
    </row>
    <row r="19" spans="2:35">
      <c r="B19" s="263"/>
      <c r="C19" s="87" t="str">
        <f>'Memory Regions'!B18</f>
        <v>VRAM_BG1_CELLDATA</v>
      </c>
      <c r="D19" s="88" t="str">
        <f>IF(D$4&gt;cpu_config!$C$5,"-",IF(D$4&gt;='Memory Regions'!$F18,"","A"))</f>
        <v>-</v>
      </c>
      <c r="E19" s="88" t="str">
        <f>IF(E$4&gt;cpu_config!$C$5,"-",IF(E$4&gt;='Memory Regions'!$F18,"","A"))</f>
        <v>-</v>
      </c>
      <c r="F19" s="88" t="str">
        <f>IF(F$4&gt;cpu_config!$C$5,"-",IF(F$4&gt;='Memory Regions'!$F18,"","A"))</f>
        <v>-</v>
      </c>
      <c r="G19" s="88" t="str">
        <f>IF(G$4&gt;cpu_config!$C$5,"-",IF(G$4&gt;='Memory Regions'!$F18,"","A"))</f>
        <v>-</v>
      </c>
      <c r="H19" s="88" t="str">
        <f>IF(H$4&gt;cpu_config!$C$5,"-",IF(H$4&gt;='Memory Regions'!$F18,"","A"))</f>
        <v>-</v>
      </c>
      <c r="I19" s="88" t="str">
        <f>IF(I$4&gt;cpu_config!$C$5,"-",IF(I$4&gt;='Memory Regions'!$F18,"","A"))</f>
        <v>-</v>
      </c>
      <c r="J19" s="88" t="str">
        <f>IF(J$4&gt;cpu_config!$C$5,"-",IF(J$4&gt;='Memory Regions'!$F18,"","A"))</f>
        <v>-</v>
      </c>
      <c r="K19" s="88" t="str">
        <f>IF(K$4&gt;cpu_config!$C$5,"-",IF(K$4&gt;='Memory Regions'!$F18,"","A"))</f>
        <v>-</v>
      </c>
      <c r="L19" s="88" t="str">
        <f>IF(L$4&gt;cpu_config!$C$5,"-",IF(L$4&gt;='Memory Regions'!$F18,"","A"))</f>
        <v>-</v>
      </c>
      <c r="M19" s="88" t="str">
        <f>IF(M$4&gt;cpu_config!$C$5,"-",IF(M$4&gt;='Memory Regions'!$F18,"","A"))</f>
        <v>-</v>
      </c>
      <c r="N19" s="88" t="str">
        <f>IF(N$4&gt;cpu_config!$C$5,"-",IF(N$4&gt;='Memory Regions'!$F18,"","A"))</f>
        <v>-</v>
      </c>
      <c r="O19" s="88" t="str">
        <f>IF(O$4&gt;cpu_config!$C$5,"-",IF(O$4&gt;='Memory Regions'!$F18,"","A"))</f>
        <v>-</v>
      </c>
      <c r="P19" s="88" t="str">
        <f>IF(P$4&gt;cpu_config!$C$5,"-",IF(P$4&gt;='Memory Regions'!$F18,"","A"))</f>
        <v>-</v>
      </c>
      <c r="Q19" s="88" t="str">
        <f>IF(Q$4&gt;cpu_config!$C$5,"-",IF(Q$4&gt;='Memory Regions'!$F18,"","A"))</f>
        <v/>
      </c>
      <c r="R19" s="88" t="str">
        <f>IF(R$4&gt;cpu_config!$C$5,"-",IF(R$4&gt;='Memory Regions'!$F18,"","A"))</f>
        <v/>
      </c>
      <c r="S19" s="88" t="str">
        <f>IF(S$4&gt;cpu_config!$C$5,"-",IF(S$4&gt;='Memory Regions'!$F18,"","A"))</f>
        <v/>
      </c>
      <c r="T19" s="88" t="str">
        <f>IF(T$4&gt;cpu_config!$C$5,"-",IF(T$4&gt;='Memory Regions'!$F18,"","A"))</f>
        <v/>
      </c>
      <c r="U19" s="88" t="str">
        <f>IF(U$4&gt;cpu_config!$C$5,"-",IF(U$4&gt;='Memory Regions'!$F18,"","A"))</f>
        <v/>
      </c>
      <c r="V19" s="88" t="str">
        <f>IF(V$4&gt;cpu_config!$C$5,"-",IF(V$4&gt;='Memory Regions'!$F18,"","A"))</f>
        <v/>
      </c>
      <c r="W19" s="88" t="str">
        <f>IF(W$4&gt;cpu_config!$C$5,"-",IF(W$4&gt;='Memory Regions'!$F18,"","A"))</f>
        <v/>
      </c>
      <c r="X19" s="88" t="str">
        <f>IF(X$4&gt;cpu_config!$C$5,"-",IF(X$4&gt;='Memory Regions'!$F18,"","A"))</f>
        <v>A</v>
      </c>
      <c r="Y19" s="88" t="str">
        <f>IF(Y$4&gt;cpu_config!$C$5,"-",IF(Y$4&gt;='Memory Regions'!$F18,"","A"))</f>
        <v>A</v>
      </c>
      <c r="Z19" s="88" t="str">
        <f>IF(Z$4&gt;cpu_config!$C$5,"-",IF(Z$4&gt;='Memory Regions'!$F18,"","A"))</f>
        <v>A</v>
      </c>
      <c r="AA19" s="88" t="str">
        <f>IF(AA$4&gt;cpu_config!$C$5,"-",IF(AA$4&gt;='Memory Regions'!$F18,"","A"))</f>
        <v>A</v>
      </c>
      <c r="AB19" s="88" t="str">
        <f>IF(AB$4&gt;cpu_config!$C$5,"-",IF(AB$4&gt;='Memory Regions'!$F18,"","A"))</f>
        <v>A</v>
      </c>
      <c r="AC19" s="88" t="str">
        <f>IF(AC$4&gt;cpu_config!$C$5,"-",IF(AC$4&gt;='Memory Regions'!$F18,"","A"))</f>
        <v>A</v>
      </c>
      <c r="AD19" s="88" t="str">
        <f>IF(AD$4&gt;cpu_config!$C$5,"-",IF(AD$4&gt;='Memory Regions'!$F18,"","A"))</f>
        <v>A</v>
      </c>
      <c r="AE19" s="88" t="str">
        <f>IF(AE$4&gt;cpu_config!$C$5,"-",IF(AE$4&gt;='Memory Regions'!$F18,"","A"))</f>
        <v>A</v>
      </c>
      <c r="AF19" s="88" t="str">
        <f>IF(AF$4&gt;cpu_config!$C$5,"-",IF(AF$4&gt;='Memory Regions'!$F18,"","A"))</f>
        <v>A</v>
      </c>
      <c r="AG19" s="88" t="str">
        <f>IF(AG$4&gt;cpu_config!$C$5,"-",IF(AG$4&gt;='Memory Regions'!$F18,"","A"))</f>
        <v>A</v>
      </c>
      <c r="AH19" s="88" t="str">
        <f>IF(AH$4&gt;cpu_config!$C$5,"-",IF(AH$4&gt;='Memory Regions'!$F18,"","A"))</f>
        <v>A</v>
      </c>
      <c r="AI19" s="89" t="str">
        <f>IF(AI$4&gt;cpu_config!$C$5,"-",IF(AI$4&gt;='Memory Regions'!$F18,"","A"))</f>
        <v>A</v>
      </c>
    </row>
    <row r="20" spans="2:35">
      <c r="B20" s="263"/>
      <c r="C20" s="87" t="str">
        <f>'Memory Regions'!B19</f>
        <v>VRAM_BG2_CELLDATA</v>
      </c>
      <c r="D20" s="88" t="str">
        <f>IF(D$4&gt;cpu_config!$C$5,"-",IF(D$4&gt;='Memory Regions'!$F19,"","A"))</f>
        <v>-</v>
      </c>
      <c r="E20" s="88" t="str">
        <f>IF(E$4&gt;cpu_config!$C$5,"-",IF(E$4&gt;='Memory Regions'!$F19,"","A"))</f>
        <v>-</v>
      </c>
      <c r="F20" s="88" t="str">
        <f>IF(F$4&gt;cpu_config!$C$5,"-",IF(F$4&gt;='Memory Regions'!$F19,"","A"))</f>
        <v>-</v>
      </c>
      <c r="G20" s="88" t="str">
        <f>IF(G$4&gt;cpu_config!$C$5,"-",IF(G$4&gt;='Memory Regions'!$F19,"","A"))</f>
        <v>-</v>
      </c>
      <c r="H20" s="88" t="str">
        <f>IF(H$4&gt;cpu_config!$C$5,"-",IF(H$4&gt;='Memory Regions'!$F19,"","A"))</f>
        <v>-</v>
      </c>
      <c r="I20" s="88" t="str">
        <f>IF(I$4&gt;cpu_config!$C$5,"-",IF(I$4&gt;='Memory Regions'!$F19,"","A"))</f>
        <v>-</v>
      </c>
      <c r="J20" s="88" t="str">
        <f>IF(J$4&gt;cpu_config!$C$5,"-",IF(J$4&gt;='Memory Regions'!$F19,"","A"))</f>
        <v>-</v>
      </c>
      <c r="K20" s="88" t="str">
        <f>IF(K$4&gt;cpu_config!$C$5,"-",IF(K$4&gt;='Memory Regions'!$F19,"","A"))</f>
        <v>-</v>
      </c>
      <c r="L20" s="88" t="str">
        <f>IF(L$4&gt;cpu_config!$C$5,"-",IF(L$4&gt;='Memory Regions'!$F19,"","A"))</f>
        <v>-</v>
      </c>
      <c r="M20" s="88" t="str">
        <f>IF(M$4&gt;cpu_config!$C$5,"-",IF(M$4&gt;='Memory Regions'!$F19,"","A"))</f>
        <v>-</v>
      </c>
      <c r="N20" s="88" t="str">
        <f>IF(N$4&gt;cpu_config!$C$5,"-",IF(N$4&gt;='Memory Regions'!$F19,"","A"))</f>
        <v>-</v>
      </c>
      <c r="O20" s="88" t="str">
        <f>IF(O$4&gt;cpu_config!$C$5,"-",IF(O$4&gt;='Memory Regions'!$F19,"","A"))</f>
        <v>-</v>
      </c>
      <c r="P20" s="88" t="str">
        <f>IF(P$4&gt;cpu_config!$C$5,"-",IF(P$4&gt;='Memory Regions'!$F19,"","A"))</f>
        <v>-</v>
      </c>
      <c r="Q20" s="88" t="str">
        <f>IF(Q$4&gt;cpu_config!$C$5,"-",IF(Q$4&gt;='Memory Regions'!$F19,"","A"))</f>
        <v/>
      </c>
      <c r="R20" s="88" t="str">
        <f>IF(R$4&gt;cpu_config!$C$5,"-",IF(R$4&gt;='Memory Regions'!$F19,"","A"))</f>
        <v/>
      </c>
      <c r="S20" s="88" t="str">
        <f>IF(S$4&gt;cpu_config!$C$5,"-",IF(S$4&gt;='Memory Regions'!$F19,"","A"))</f>
        <v/>
      </c>
      <c r="T20" s="88" t="str">
        <f>IF(T$4&gt;cpu_config!$C$5,"-",IF(T$4&gt;='Memory Regions'!$F19,"","A"))</f>
        <v/>
      </c>
      <c r="U20" s="88" t="str">
        <f>IF(U$4&gt;cpu_config!$C$5,"-",IF(U$4&gt;='Memory Regions'!$F19,"","A"))</f>
        <v/>
      </c>
      <c r="V20" s="88" t="str">
        <f>IF(V$4&gt;cpu_config!$C$5,"-",IF(V$4&gt;='Memory Regions'!$F19,"","A"))</f>
        <v/>
      </c>
      <c r="W20" s="88" t="str">
        <f>IF(W$4&gt;cpu_config!$C$5,"-",IF(W$4&gt;='Memory Regions'!$F19,"","A"))</f>
        <v/>
      </c>
      <c r="X20" s="88" t="str">
        <f>IF(X$4&gt;cpu_config!$C$5,"-",IF(X$4&gt;='Memory Regions'!$F19,"","A"))</f>
        <v>A</v>
      </c>
      <c r="Y20" s="88" t="str">
        <f>IF(Y$4&gt;cpu_config!$C$5,"-",IF(Y$4&gt;='Memory Regions'!$F19,"","A"))</f>
        <v>A</v>
      </c>
      <c r="Z20" s="88" t="str">
        <f>IF(Z$4&gt;cpu_config!$C$5,"-",IF(Z$4&gt;='Memory Regions'!$F19,"","A"))</f>
        <v>A</v>
      </c>
      <c r="AA20" s="88" t="str">
        <f>IF(AA$4&gt;cpu_config!$C$5,"-",IF(AA$4&gt;='Memory Regions'!$F19,"","A"))</f>
        <v>A</v>
      </c>
      <c r="AB20" s="88" t="str">
        <f>IF(AB$4&gt;cpu_config!$C$5,"-",IF(AB$4&gt;='Memory Regions'!$F19,"","A"))</f>
        <v>A</v>
      </c>
      <c r="AC20" s="88" t="str">
        <f>IF(AC$4&gt;cpu_config!$C$5,"-",IF(AC$4&gt;='Memory Regions'!$F19,"","A"))</f>
        <v>A</v>
      </c>
      <c r="AD20" s="88" t="str">
        <f>IF(AD$4&gt;cpu_config!$C$5,"-",IF(AD$4&gt;='Memory Regions'!$F19,"","A"))</f>
        <v>A</v>
      </c>
      <c r="AE20" s="88" t="str">
        <f>IF(AE$4&gt;cpu_config!$C$5,"-",IF(AE$4&gt;='Memory Regions'!$F19,"","A"))</f>
        <v>A</v>
      </c>
      <c r="AF20" s="88" t="str">
        <f>IF(AF$4&gt;cpu_config!$C$5,"-",IF(AF$4&gt;='Memory Regions'!$F19,"","A"))</f>
        <v>A</v>
      </c>
      <c r="AG20" s="88" t="str">
        <f>IF(AG$4&gt;cpu_config!$C$5,"-",IF(AG$4&gt;='Memory Regions'!$F19,"","A"))</f>
        <v>A</v>
      </c>
      <c r="AH20" s="88" t="str">
        <f>IF(AH$4&gt;cpu_config!$C$5,"-",IF(AH$4&gt;='Memory Regions'!$F19,"","A"))</f>
        <v>A</v>
      </c>
      <c r="AI20" s="89" t="str">
        <f>IF(AI$4&gt;cpu_config!$C$5,"-",IF(AI$4&gt;='Memory Regions'!$F19,"","A"))</f>
        <v>A</v>
      </c>
    </row>
    <row r="21" spans="2:35">
      <c r="B21" s="263"/>
      <c r="C21" s="87" t="str">
        <f>'Memory Regions'!B20</f>
        <v>VRAM_PALETTE</v>
      </c>
      <c r="D21" s="88" t="str">
        <f>IF(D$4&gt;cpu_config!$C$5,"-",IF(D$4&gt;='Memory Regions'!$F20,"","A"))</f>
        <v>-</v>
      </c>
      <c r="E21" s="88" t="str">
        <f>IF(E$4&gt;cpu_config!$C$5,"-",IF(E$4&gt;='Memory Regions'!$F20,"","A"))</f>
        <v>-</v>
      </c>
      <c r="F21" s="88" t="str">
        <f>IF(F$4&gt;cpu_config!$C$5,"-",IF(F$4&gt;='Memory Regions'!$F20,"","A"))</f>
        <v>-</v>
      </c>
      <c r="G21" s="88" t="str">
        <f>IF(G$4&gt;cpu_config!$C$5,"-",IF(G$4&gt;='Memory Regions'!$F20,"","A"))</f>
        <v>-</v>
      </c>
      <c r="H21" s="88" t="str">
        <f>IF(H$4&gt;cpu_config!$C$5,"-",IF(H$4&gt;='Memory Regions'!$F20,"","A"))</f>
        <v>-</v>
      </c>
      <c r="I21" s="88" t="str">
        <f>IF(I$4&gt;cpu_config!$C$5,"-",IF(I$4&gt;='Memory Regions'!$F20,"","A"))</f>
        <v>-</v>
      </c>
      <c r="J21" s="88" t="str">
        <f>IF(J$4&gt;cpu_config!$C$5,"-",IF(J$4&gt;='Memory Regions'!$F20,"","A"))</f>
        <v>-</v>
      </c>
      <c r="K21" s="88" t="str">
        <f>IF(K$4&gt;cpu_config!$C$5,"-",IF(K$4&gt;='Memory Regions'!$F20,"","A"))</f>
        <v>-</v>
      </c>
      <c r="L21" s="88" t="str">
        <f>IF(L$4&gt;cpu_config!$C$5,"-",IF(L$4&gt;='Memory Regions'!$F20,"","A"))</f>
        <v>-</v>
      </c>
      <c r="M21" s="88" t="str">
        <f>IF(M$4&gt;cpu_config!$C$5,"-",IF(M$4&gt;='Memory Regions'!$F20,"","A"))</f>
        <v>-</v>
      </c>
      <c r="N21" s="88" t="str">
        <f>IF(N$4&gt;cpu_config!$C$5,"-",IF(N$4&gt;='Memory Regions'!$F20,"","A"))</f>
        <v>-</v>
      </c>
      <c r="O21" s="88" t="str">
        <f>IF(O$4&gt;cpu_config!$C$5,"-",IF(O$4&gt;='Memory Regions'!$F20,"","A"))</f>
        <v>-</v>
      </c>
      <c r="P21" s="88" t="str">
        <f>IF(P$4&gt;cpu_config!$C$5,"-",IF(P$4&gt;='Memory Regions'!$F20,"","A"))</f>
        <v>-</v>
      </c>
      <c r="Q21" s="88" t="str">
        <f>IF(Q$4&gt;cpu_config!$C$5,"-",IF(Q$4&gt;='Memory Regions'!$F20,"","A"))</f>
        <v/>
      </c>
      <c r="R21" s="88" t="str">
        <f>IF(R$4&gt;cpu_config!$C$5,"-",IF(R$4&gt;='Memory Regions'!$F20,"","A"))</f>
        <v/>
      </c>
      <c r="S21" s="88" t="str">
        <f>IF(S$4&gt;cpu_config!$C$5,"-",IF(S$4&gt;='Memory Regions'!$F20,"","A"))</f>
        <v/>
      </c>
      <c r="T21" s="88" t="str">
        <f>IF(T$4&gt;cpu_config!$C$5,"-",IF(T$4&gt;='Memory Regions'!$F20,"","A"))</f>
        <v/>
      </c>
      <c r="U21" s="88" t="str">
        <f>IF(U$4&gt;cpu_config!$C$5,"-",IF(U$4&gt;='Memory Regions'!$F20,"","A"))</f>
        <v/>
      </c>
      <c r="V21" s="88" t="str">
        <f>IF(V$4&gt;cpu_config!$C$5,"-",IF(V$4&gt;='Memory Regions'!$F20,"","A"))</f>
        <v/>
      </c>
      <c r="W21" s="88" t="str">
        <f>IF(W$4&gt;cpu_config!$C$5,"-",IF(W$4&gt;='Memory Regions'!$F20,"","A"))</f>
        <v/>
      </c>
      <c r="X21" s="88" t="str">
        <f>IF(X$4&gt;cpu_config!$C$5,"-",IF(X$4&gt;='Memory Regions'!$F20,"","A"))</f>
        <v/>
      </c>
      <c r="Y21" s="88" t="str">
        <f>IF(Y$4&gt;cpu_config!$C$5,"-",IF(Y$4&gt;='Memory Regions'!$F20,"","A"))</f>
        <v>A</v>
      </c>
      <c r="Z21" s="88" t="str">
        <f>IF(Z$4&gt;cpu_config!$C$5,"-",IF(Z$4&gt;='Memory Regions'!$F20,"","A"))</f>
        <v>A</v>
      </c>
      <c r="AA21" s="88" t="str">
        <f>IF(AA$4&gt;cpu_config!$C$5,"-",IF(AA$4&gt;='Memory Regions'!$F20,"","A"))</f>
        <v>A</v>
      </c>
      <c r="AB21" s="88" t="str">
        <f>IF(AB$4&gt;cpu_config!$C$5,"-",IF(AB$4&gt;='Memory Regions'!$F20,"","A"))</f>
        <v>A</v>
      </c>
      <c r="AC21" s="88" t="str">
        <f>IF(AC$4&gt;cpu_config!$C$5,"-",IF(AC$4&gt;='Memory Regions'!$F20,"","A"))</f>
        <v>A</v>
      </c>
      <c r="AD21" s="88" t="str">
        <f>IF(AD$4&gt;cpu_config!$C$5,"-",IF(AD$4&gt;='Memory Regions'!$F20,"","A"))</f>
        <v>A</v>
      </c>
      <c r="AE21" s="88" t="str">
        <f>IF(AE$4&gt;cpu_config!$C$5,"-",IF(AE$4&gt;='Memory Regions'!$F20,"","A"))</f>
        <v>A</v>
      </c>
      <c r="AF21" s="88" t="str">
        <f>IF(AF$4&gt;cpu_config!$C$5,"-",IF(AF$4&gt;='Memory Regions'!$F20,"","A"))</f>
        <v>A</v>
      </c>
      <c r="AG21" s="88" t="str">
        <f>IF(AG$4&gt;cpu_config!$C$5,"-",IF(AG$4&gt;='Memory Regions'!$F20,"","A"))</f>
        <v>A</v>
      </c>
      <c r="AH21" s="88" t="str">
        <f>IF(AH$4&gt;cpu_config!$C$5,"-",IF(AH$4&gt;='Memory Regions'!$F20,"","A"))</f>
        <v>A</v>
      </c>
      <c r="AI21" s="89" t="str">
        <f>IF(AI$4&gt;cpu_config!$C$5,"-",IF(AI$4&gt;='Memory Regions'!$F20,"","A"))</f>
        <v>A</v>
      </c>
    </row>
    <row r="22" spans="2:35">
      <c r="B22" s="263"/>
      <c r="C22" s="87" t="str">
        <f>'Memory Regions'!B21</f>
        <v>VRAM_SPRITE_REGISTERS</v>
      </c>
      <c r="D22" s="88" t="str">
        <f>IF(D$4&gt;cpu_config!$C$5,"-",IF(D$4&gt;='Memory Regions'!$F21,"","A"))</f>
        <v>-</v>
      </c>
      <c r="E22" s="88" t="str">
        <f>IF(E$4&gt;cpu_config!$C$5,"-",IF(E$4&gt;='Memory Regions'!$F21,"","A"))</f>
        <v>-</v>
      </c>
      <c r="F22" s="88" t="str">
        <f>IF(F$4&gt;cpu_config!$C$5,"-",IF(F$4&gt;='Memory Regions'!$F21,"","A"))</f>
        <v>-</v>
      </c>
      <c r="G22" s="88" t="str">
        <f>IF(G$4&gt;cpu_config!$C$5,"-",IF(G$4&gt;='Memory Regions'!$F21,"","A"))</f>
        <v>-</v>
      </c>
      <c r="H22" s="88" t="str">
        <f>IF(H$4&gt;cpu_config!$C$5,"-",IF(H$4&gt;='Memory Regions'!$F21,"","A"))</f>
        <v>-</v>
      </c>
      <c r="I22" s="88" t="str">
        <f>IF(I$4&gt;cpu_config!$C$5,"-",IF(I$4&gt;='Memory Regions'!$F21,"","A"))</f>
        <v>-</v>
      </c>
      <c r="J22" s="88" t="str">
        <f>IF(J$4&gt;cpu_config!$C$5,"-",IF(J$4&gt;='Memory Regions'!$F21,"","A"))</f>
        <v>-</v>
      </c>
      <c r="K22" s="88" t="str">
        <f>IF(K$4&gt;cpu_config!$C$5,"-",IF(K$4&gt;='Memory Regions'!$F21,"","A"))</f>
        <v>-</v>
      </c>
      <c r="L22" s="88" t="str">
        <f>IF(L$4&gt;cpu_config!$C$5,"-",IF(L$4&gt;='Memory Regions'!$F21,"","A"))</f>
        <v>-</v>
      </c>
      <c r="M22" s="88" t="str">
        <f>IF(M$4&gt;cpu_config!$C$5,"-",IF(M$4&gt;='Memory Regions'!$F21,"","A"))</f>
        <v>-</v>
      </c>
      <c r="N22" s="88" t="str">
        <f>IF(N$4&gt;cpu_config!$C$5,"-",IF(N$4&gt;='Memory Regions'!$F21,"","A"))</f>
        <v>-</v>
      </c>
      <c r="O22" s="88" t="str">
        <f>IF(O$4&gt;cpu_config!$C$5,"-",IF(O$4&gt;='Memory Regions'!$F21,"","A"))</f>
        <v>-</v>
      </c>
      <c r="P22" s="88" t="str">
        <f>IF(P$4&gt;cpu_config!$C$5,"-",IF(P$4&gt;='Memory Regions'!$F21,"","A"))</f>
        <v>-</v>
      </c>
      <c r="Q22" s="88" t="str">
        <f>IF(Q$4&gt;cpu_config!$C$5,"-",IF(Q$4&gt;='Memory Regions'!$F21,"","A"))</f>
        <v/>
      </c>
      <c r="R22" s="88" t="str">
        <f>IF(R$4&gt;cpu_config!$C$5,"-",IF(R$4&gt;='Memory Regions'!$F21,"","A"))</f>
        <v/>
      </c>
      <c r="S22" s="88" t="str">
        <f>IF(S$4&gt;cpu_config!$C$5,"-",IF(S$4&gt;='Memory Regions'!$F21,"","A"))</f>
        <v/>
      </c>
      <c r="T22" s="88" t="str">
        <f>IF(T$4&gt;cpu_config!$C$5,"-",IF(T$4&gt;='Memory Regions'!$F21,"","A"))</f>
        <v/>
      </c>
      <c r="U22" s="88" t="str">
        <f>IF(U$4&gt;cpu_config!$C$5,"-",IF(U$4&gt;='Memory Regions'!$F21,"","A"))</f>
        <v/>
      </c>
      <c r="V22" s="88" t="str">
        <f>IF(V$4&gt;cpu_config!$C$5,"-",IF(V$4&gt;='Memory Regions'!$F21,"","A"))</f>
        <v/>
      </c>
      <c r="W22" s="88" t="str">
        <f>IF(W$4&gt;cpu_config!$C$5,"-",IF(W$4&gt;='Memory Regions'!$F21,"","A"))</f>
        <v/>
      </c>
      <c r="X22" s="88" t="str">
        <f>IF(X$4&gt;cpu_config!$C$5,"-",IF(X$4&gt;='Memory Regions'!$F21,"","A"))</f>
        <v/>
      </c>
      <c r="Y22" s="88" t="str">
        <f>IF(Y$4&gt;cpu_config!$C$5,"-",IF(Y$4&gt;='Memory Regions'!$F21,"","A"))</f>
        <v>A</v>
      </c>
      <c r="Z22" s="88" t="str">
        <f>IF(Z$4&gt;cpu_config!$C$5,"-",IF(Z$4&gt;='Memory Regions'!$F21,"","A"))</f>
        <v>A</v>
      </c>
      <c r="AA22" s="88" t="str">
        <f>IF(AA$4&gt;cpu_config!$C$5,"-",IF(AA$4&gt;='Memory Regions'!$F21,"","A"))</f>
        <v>A</v>
      </c>
      <c r="AB22" s="88" t="str">
        <f>IF(AB$4&gt;cpu_config!$C$5,"-",IF(AB$4&gt;='Memory Regions'!$F21,"","A"))</f>
        <v>A</v>
      </c>
      <c r="AC22" s="88" t="str">
        <f>IF(AC$4&gt;cpu_config!$C$5,"-",IF(AC$4&gt;='Memory Regions'!$F21,"","A"))</f>
        <v>A</v>
      </c>
      <c r="AD22" s="88" t="str">
        <f>IF(AD$4&gt;cpu_config!$C$5,"-",IF(AD$4&gt;='Memory Regions'!$F21,"","A"))</f>
        <v>A</v>
      </c>
      <c r="AE22" s="88" t="str">
        <f>IF(AE$4&gt;cpu_config!$C$5,"-",IF(AE$4&gt;='Memory Regions'!$F21,"","A"))</f>
        <v>A</v>
      </c>
      <c r="AF22" s="88" t="str">
        <f>IF(AF$4&gt;cpu_config!$C$5,"-",IF(AF$4&gt;='Memory Regions'!$F21,"","A"))</f>
        <v>A</v>
      </c>
      <c r="AG22" s="88" t="str">
        <f>IF(AG$4&gt;cpu_config!$C$5,"-",IF(AG$4&gt;='Memory Regions'!$F21,"","A"))</f>
        <v>A</v>
      </c>
      <c r="AH22" s="88" t="str">
        <f>IF(AH$4&gt;cpu_config!$C$5,"-",IF(AH$4&gt;='Memory Regions'!$F21,"","A"))</f>
        <v>A</v>
      </c>
      <c r="AI22" s="89" t="str">
        <f>IF(AI$4&gt;cpu_config!$C$5,"-",IF(AI$4&gt;='Memory Regions'!$F21,"","A"))</f>
        <v>A</v>
      </c>
    </row>
    <row r="23" spans="2:35">
      <c r="B23" s="263"/>
      <c r="C23" s="87" t="str">
        <f>'Memory Regions'!B22</f>
        <v>VRAM_SPRITE_IMAGES</v>
      </c>
      <c r="D23" s="88" t="str">
        <f>IF(D$4&gt;cpu_config!$C$5,"-",IF(D$4&gt;='Memory Regions'!$F22,"","A"))</f>
        <v>-</v>
      </c>
      <c r="E23" s="88" t="str">
        <f>IF(E$4&gt;cpu_config!$C$5,"-",IF(E$4&gt;='Memory Regions'!$F22,"","A"))</f>
        <v>-</v>
      </c>
      <c r="F23" s="88" t="str">
        <f>IF(F$4&gt;cpu_config!$C$5,"-",IF(F$4&gt;='Memory Regions'!$F22,"","A"))</f>
        <v>-</v>
      </c>
      <c r="G23" s="88" t="str">
        <f>IF(G$4&gt;cpu_config!$C$5,"-",IF(G$4&gt;='Memory Regions'!$F22,"","A"))</f>
        <v>-</v>
      </c>
      <c r="H23" s="88" t="str">
        <f>IF(H$4&gt;cpu_config!$C$5,"-",IF(H$4&gt;='Memory Regions'!$F22,"","A"))</f>
        <v>-</v>
      </c>
      <c r="I23" s="88" t="str">
        <f>IF(I$4&gt;cpu_config!$C$5,"-",IF(I$4&gt;='Memory Regions'!$F22,"","A"))</f>
        <v>-</v>
      </c>
      <c r="J23" s="88" t="str">
        <f>IF(J$4&gt;cpu_config!$C$5,"-",IF(J$4&gt;='Memory Regions'!$F22,"","A"))</f>
        <v>-</v>
      </c>
      <c r="K23" s="88" t="str">
        <f>IF(K$4&gt;cpu_config!$C$5,"-",IF(K$4&gt;='Memory Regions'!$F22,"","A"))</f>
        <v>-</v>
      </c>
      <c r="L23" s="88" t="str">
        <f>IF(L$4&gt;cpu_config!$C$5,"-",IF(L$4&gt;='Memory Regions'!$F22,"","A"))</f>
        <v>-</v>
      </c>
      <c r="M23" s="88" t="str">
        <f>IF(M$4&gt;cpu_config!$C$5,"-",IF(M$4&gt;='Memory Regions'!$F22,"","A"))</f>
        <v>-</v>
      </c>
      <c r="N23" s="88" t="str">
        <f>IF(N$4&gt;cpu_config!$C$5,"-",IF(N$4&gt;='Memory Regions'!$F22,"","A"))</f>
        <v>-</v>
      </c>
      <c r="O23" s="88" t="str">
        <f>IF(O$4&gt;cpu_config!$C$5,"-",IF(O$4&gt;='Memory Regions'!$F22,"","A"))</f>
        <v>-</v>
      </c>
      <c r="P23" s="88" t="str">
        <f>IF(P$4&gt;cpu_config!$C$5,"-",IF(P$4&gt;='Memory Regions'!$F22,"","A"))</f>
        <v>-</v>
      </c>
      <c r="Q23" s="88" t="str">
        <f>IF(Q$4&gt;cpu_config!$C$5,"-",IF(Q$4&gt;='Memory Regions'!$F22,"","A"))</f>
        <v/>
      </c>
      <c r="R23" s="88" t="str">
        <f>IF(R$4&gt;cpu_config!$C$5,"-",IF(R$4&gt;='Memory Regions'!$F22,"","A"))</f>
        <v/>
      </c>
      <c r="S23" s="88" t="str">
        <f>IF(S$4&gt;cpu_config!$C$5,"-",IF(S$4&gt;='Memory Regions'!$F22,"","A"))</f>
        <v/>
      </c>
      <c r="T23" s="88" t="str">
        <f>IF(T$4&gt;cpu_config!$C$5,"-",IF(T$4&gt;='Memory Regions'!$F22,"","A"))</f>
        <v/>
      </c>
      <c r="U23" s="88" t="str">
        <f>IF(U$4&gt;cpu_config!$C$5,"-",IF(U$4&gt;='Memory Regions'!$F22,"","A"))</f>
        <v/>
      </c>
      <c r="V23" s="88" t="str">
        <f>IF(V$4&gt;cpu_config!$C$5,"-",IF(V$4&gt;='Memory Regions'!$F22,"","A"))</f>
        <v/>
      </c>
      <c r="W23" s="88" t="str">
        <f>IF(W$4&gt;cpu_config!$C$5,"-",IF(W$4&gt;='Memory Regions'!$F22,"","A"))</f>
        <v>A</v>
      </c>
      <c r="X23" s="88" t="str">
        <f>IF(X$4&gt;cpu_config!$C$5,"-",IF(X$4&gt;='Memory Regions'!$F22,"","A"))</f>
        <v>A</v>
      </c>
      <c r="Y23" s="88" t="str">
        <f>IF(Y$4&gt;cpu_config!$C$5,"-",IF(Y$4&gt;='Memory Regions'!$F22,"","A"))</f>
        <v>A</v>
      </c>
      <c r="Z23" s="88" t="str">
        <f>IF(Z$4&gt;cpu_config!$C$5,"-",IF(Z$4&gt;='Memory Regions'!$F22,"","A"))</f>
        <v>A</v>
      </c>
      <c r="AA23" s="88" t="str">
        <f>IF(AA$4&gt;cpu_config!$C$5,"-",IF(AA$4&gt;='Memory Regions'!$F22,"","A"))</f>
        <v>A</v>
      </c>
      <c r="AB23" s="88" t="str">
        <f>IF(AB$4&gt;cpu_config!$C$5,"-",IF(AB$4&gt;='Memory Regions'!$F22,"","A"))</f>
        <v>A</v>
      </c>
      <c r="AC23" s="88" t="str">
        <f>IF(AC$4&gt;cpu_config!$C$5,"-",IF(AC$4&gt;='Memory Regions'!$F22,"","A"))</f>
        <v>A</v>
      </c>
      <c r="AD23" s="88" t="str">
        <f>IF(AD$4&gt;cpu_config!$C$5,"-",IF(AD$4&gt;='Memory Regions'!$F22,"","A"))</f>
        <v>A</v>
      </c>
      <c r="AE23" s="88" t="str">
        <f>IF(AE$4&gt;cpu_config!$C$5,"-",IF(AE$4&gt;='Memory Regions'!$F22,"","A"))</f>
        <v>A</v>
      </c>
      <c r="AF23" s="88" t="str">
        <f>IF(AF$4&gt;cpu_config!$C$5,"-",IF(AF$4&gt;='Memory Regions'!$F22,"","A"))</f>
        <v>A</v>
      </c>
      <c r="AG23" s="88" t="str">
        <f>IF(AG$4&gt;cpu_config!$C$5,"-",IF(AG$4&gt;='Memory Regions'!$F22,"","A"))</f>
        <v>A</v>
      </c>
      <c r="AH23" s="88" t="str">
        <f>IF(AH$4&gt;cpu_config!$C$5,"-",IF(AH$4&gt;='Memory Regions'!$F22,"","A"))</f>
        <v>A</v>
      </c>
      <c r="AI23" s="89" t="str">
        <f>IF(AI$4&gt;cpu_config!$C$5,"-",IF(AI$4&gt;='Memory Regions'!$F22,"","A"))</f>
        <v>A</v>
      </c>
    </row>
    <row r="24" spans="2:35" ht="15.75" thickBot="1">
      <c r="B24" s="264"/>
      <c r="C24" s="90" t="str">
        <f>'Memory Regions'!B23</f>
        <v>not_used</v>
      </c>
      <c r="D24" s="91" t="str">
        <f>IF(D$4&gt;cpu_config!$C$5,"-",IF(D$4&gt;='Memory Regions'!$F23,"","A"))</f>
        <v>-</v>
      </c>
      <c r="E24" s="91" t="str">
        <f>IF(E$4&gt;cpu_config!$C$5,"-",IF(E$4&gt;='Memory Regions'!$F23,"","A"))</f>
        <v>-</v>
      </c>
      <c r="F24" s="91" t="str">
        <f>IF(F$4&gt;cpu_config!$C$5,"-",IF(F$4&gt;='Memory Regions'!$F23,"","A"))</f>
        <v>-</v>
      </c>
      <c r="G24" s="91" t="str">
        <f>IF(G$4&gt;cpu_config!$C$5,"-",IF(G$4&gt;='Memory Regions'!$F23,"","A"))</f>
        <v>-</v>
      </c>
      <c r="H24" s="91" t="str">
        <f>IF(H$4&gt;cpu_config!$C$5,"-",IF(H$4&gt;='Memory Regions'!$F23,"","A"))</f>
        <v>-</v>
      </c>
      <c r="I24" s="91" t="str">
        <f>IF(I$4&gt;cpu_config!$C$5,"-",IF(I$4&gt;='Memory Regions'!$F23,"","A"))</f>
        <v>-</v>
      </c>
      <c r="J24" s="91" t="str">
        <f>IF(J$4&gt;cpu_config!$C$5,"-",IF(J$4&gt;='Memory Regions'!$F23,"","A"))</f>
        <v>-</v>
      </c>
      <c r="K24" s="91" t="str">
        <f>IF(K$4&gt;cpu_config!$C$5,"-",IF(K$4&gt;='Memory Regions'!$F23,"","A"))</f>
        <v>-</v>
      </c>
      <c r="L24" s="91" t="str">
        <f>IF(L$4&gt;cpu_config!$C$5,"-",IF(L$4&gt;='Memory Regions'!$F23,"","A"))</f>
        <v>-</v>
      </c>
      <c r="M24" s="91" t="str">
        <f>IF(M$4&gt;cpu_config!$C$5,"-",IF(M$4&gt;='Memory Regions'!$F23,"","A"))</f>
        <v>-</v>
      </c>
      <c r="N24" s="91" t="str">
        <f>IF(N$4&gt;cpu_config!$C$5,"-",IF(N$4&gt;='Memory Regions'!$F23,"","A"))</f>
        <v>-</v>
      </c>
      <c r="O24" s="91" t="str">
        <f>IF(O$4&gt;cpu_config!$C$5,"-",IF(O$4&gt;='Memory Regions'!$F23,"","A"))</f>
        <v>-</v>
      </c>
      <c r="P24" s="91" t="str">
        <f>IF(P$4&gt;cpu_config!$C$5,"-",IF(P$4&gt;='Memory Regions'!$F23,"","A"))</f>
        <v>-</v>
      </c>
      <c r="Q24" s="91" t="str">
        <f>IF(Q$4&gt;cpu_config!$C$5,"-",IF(Q$4&gt;='Memory Regions'!$F23,"","A"))</f>
        <v/>
      </c>
      <c r="R24" s="91" t="str">
        <f>IF(R$4&gt;cpu_config!$C$5,"-",IF(R$4&gt;='Memory Regions'!$F23,"","A"))</f>
        <v/>
      </c>
      <c r="S24" s="91" t="str">
        <f>IF(S$4&gt;cpu_config!$C$5,"-",IF(S$4&gt;='Memory Regions'!$F23,"","A"))</f>
        <v/>
      </c>
      <c r="T24" s="91" t="str">
        <f>IF(T$4&gt;cpu_config!$C$5,"-",IF(T$4&gt;='Memory Regions'!$F23,"","A"))</f>
        <v/>
      </c>
      <c r="U24" s="91" t="str">
        <f>IF(U$4&gt;cpu_config!$C$5,"-",IF(U$4&gt;='Memory Regions'!$F23,"","A"))</f>
        <v/>
      </c>
      <c r="V24" s="91" t="str">
        <f>IF(V$4&gt;cpu_config!$C$5,"-",IF(V$4&gt;='Memory Regions'!$F23,"","A"))</f>
        <v/>
      </c>
      <c r="W24" s="91" t="str">
        <f>IF(W$4&gt;cpu_config!$C$5,"-",IF(W$4&gt;='Memory Regions'!$F23,"","A"))</f>
        <v/>
      </c>
      <c r="X24" s="91" t="str">
        <f>IF(X$4&gt;cpu_config!$C$5,"-",IF(X$4&gt;='Memory Regions'!$F23,"","A"))</f>
        <v/>
      </c>
      <c r="Y24" s="91" t="str">
        <f>IF(Y$4&gt;cpu_config!$C$5,"-",IF(Y$4&gt;='Memory Regions'!$F23,"","A"))</f>
        <v/>
      </c>
      <c r="Z24" s="91" t="str">
        <f>IF(Z$4&gt;cpu_config!$C$5,"-",IF(Z$4&gt;='Memory Regions'!$F23,"","A"))</f>
        <v/>
      </c>
      <c r="AA24" s="91" t="str">
        <f>IF(AA$4&gt;cpu_config!$C$5,"-",IF(AA$4&gt;='Memory Regions'!$F23,"","A"))</f>
        <v/>
      </c>
      <c r="AB24" s="91" t="str">
        <f>IF(AB$4&gt;cpu_config!$C$5,"-",IF(AB$4&gt;='Memory Regions'!$F23,"","A"))</f>
        <v/>
      </c>
      <c r="AC24" s="91" t="str">
        <f>IF(AC$4&gt;cpu_config!$C$5,"-",IF(AC$4&gt;='Memory Regions'!$F23,"","A"))</f>
        <v/>
      </c>
      <c r="AD24" s="91" t="str">
        <f>IF(AD$4&gt;cpu_config!$C$5,"-",IF(AD$4&gt;='Memory Regions'!$F23,"","A"))</f>
        <v/>
      </c>
      <c r="AE24" s="91" t="str">
        <f>IF(AE$4&gt;cpu_config!$C$5,"-",IF(AE$4&gt;='Memory Regions'!$F23,"","A"))</f>
        <v/>
      </c>
      <c r="AF24" s="91" t="str">
        <f>IF(AF$4&gt;cpu_config!$C$5,"-",IF(AF$4&gt;='Memory Regions'!$F23,"","A"))</f>
        <v/>
      </c>
      <c r="AG24" s="91" t="str">
        <f>IF(AG$4&gt;cpu_config!$C$5,"-",IF(AG$4&gt;='Memory Regions'!$F23,"","A"))</f>
        <v/>
      </c>
      <c r="AH24" s="91" t="str">
        <f>IF(AH$4&gt;cpu_config!$C$5,"-",IF(AH$4&gt;='Memory Regions'!$F23,"","A"))</f>
        <v/>
      </c>
      <c r="AI24" s="92" t="str">
        <f>IF(AI$4&gt;cpu_config!$C$5,"-",IF(AI$4&gt;='Memory Regions'!$F23,"","A"))</f>
        <v/>
      </c>
    </row>
    <row r="25" spans="2:35">
      <c r="B25" s="237" t="s">
        <v>38</v>
      </c>
      <c r="C25" s="192" t="s">
        <v>34</v>
      </c>
      <c r="D25" s="85" t="str">
        <f>IF(D$4&gt;cpu_config!$C$5,"-",IF(D$4&gt;cpu_config!$C$6,"0",IF(D$4&gt;=2,"0","A")))</f>
        <v>-</v>
      </c>
      <c r="E25" s="85" t="str">
        <f>IF(E$4&gt;cpu_config!$C$5,"-",IF(E$4&gt;cpu_config!$C$6,"0",IF(E$4&gt;=2,"0","A")))</f>
        <v>-</v>
      </c>
      <c r="F25" s="85" t="str">
        <f>IF(F$4&gt;cpu_config!$C$5,"-",IF(F$4&gt;cpu_config!$C$6,"0",IF(F$4&gt;=2,"0","A")))</f>
        <v>-</v>
      </c>
      <c r="G25" s="85" t="str">
        <f>IF(G$4&gt;cpu_config!$C$5,"-",IF(G$4&gt;cpu_config!$C$6,"0",IF(G$4&gt;=2,"0","A")))</f>
        <v>-</v>
      </c>
      <c r="H25" s="85" t="str">
        <f>IF(H$4&gt;cpu_config!$C$5,"-",IF(H$4&gt;cpu_config!$C$6,"0",IF(H$4&gt;=2,"0","A")))</f>
        <v>-</v>
      </c>
      <c r="I25" s="85" t="str">
        <f>IF(I$4&gt;cpu_config!$C$5,"-",IF(I$4&gt;cpu_config!$C$6,"0",IF(I$4&gt;=2,"0","A")))</f>
        <v>-</v>
      </c>
      <c r="J25" s="85" t="str">
        <f>IF(J$4&gt;cpu_config!$C$5,"-",IF(J$4&gt;cpu_config!$C$6,"0",IF(J$4&gt;=2,"0","A")))</f>
        <v>-</v>
      </c>
      <c r="K25" s="85" t="str">
        <f>IF(K$4&gt;cpu_config!$C$5,"-",IF(K$4&gt;cpu_config!$C$6,"0",IF(K$4&gt;=2,"0","A")))</f>
        <v>-</v>
      </c>
      <c r="L25" s="85" t="str">
        <f>IF(L$4&gt;cpu_config!$C$5,"-",IF(L$4&gt;cpu_config!$C$6,"0",IF(L$4&gt;=2,"0","A")))</f>
        <v>-</v>
      </c>
      <c r="M25" s="85" t="str">
        <f>IF(M$4&gt;cpu_config!$C$5,"-",IF(M$4&gt;cpu_config!$C$6,"0",IF(M$4&gt;=2,"0","A")))</f>
        <v>-</v>
      </c>
      <c r="N25" s="85" t="str">
        <f>IF(N$4&gt;cpu_config!$C$5,"-",IF(N$4&gt;cpu_config!$C$6,"0",IF(N$4&gt;=2,"0","A")))</f>
        <v>-</v>
      </c>
      <c r="O25" s="85" t="str">
        <f>IF(O$4&gt;cpu_config!$C$5,"-",IF(O$4&gt;cpu_config!$C$6,"0",IF(O$4&gt;=2,"0","A")))</f>
        <v>-</v>
      </c>
      <c r="P25" s="85" t="str">
        <f>IF(P$4&gt;cpu_config!$C$5,"-",IF(P$4&gt;cpu_config!$C$6,"0",IF(P$4&gt;=2,"0","A")))</f>
        <v>-</v>
      </c>
      <c r="Q25" s="85" t="str">
        <f>IF(Q$4&gt;cpu_config!$C$5,"-",IF(Q$4&gt;cpu_config!$C$6,"0",IF(Q$4&gt;=2,"0","A")))</f>
        <v>0</v>
      </c>
      <c r="R25" s="85" t="str">
        <f>IF(R$4&gt;cpu_config!$C$5,"-",IF(R$4&gt;cpu_config!$C$6,"0",IF(R$4&gt;=2,"0","A")))</f>
        <v>0</v>
      </c>
      <c r="S25" s="85" t="str">
        <f>IF(S$4&gt;cpu_config!$C$5,"-",IF(S$4&gt;cpu_config!$C$6,"0",IF(S$4&gt;=2,"0","A")))</f>
        <v>0</v>
      </c>
      <c r="T25" s="85" t="str">
        <f>IF(T$4&gt;cpu_config!$C$5,"-",IF(T$4&gt;cpu_config!$C$6,"0",IF(T$4&gt;=2,"0","A")))</f>
        <v>0</v>
      </c>
      <c r="U25" s="85" t="str">
        <f>IF(U$4&gt;cpu_config!$C$5,"-",IF(U$4&gt;cpu_config!$C$6,"0",IF(U$4&gt;=2,"0","A")))</f>
        <v>0</v>
      </c>
      <c r="V25" s="85" t="str">
        <f>IF(V$4&gt;cpu_config!$C$5,"-",IF(V$4&gt;cpu_config!$C$6,"0",IF(V$4&gt;=2,"0","A")))</f>
        <v>0</v>
      </c>
      <c r="W25" s="85" t="str">
        <f>IF(W$4&gt;cpu_config!$C$5,"-",IF(W$4&gt;cpu_config!$C$6,"0",IF(W$4&gt;=2,"0","A")))</f>
        <v>0</v>
      </c>
      <c r="X25" s="85" t="str">
        <f>IF(X$4&gt;cpu_config!$C$5,"-",IF(X$4&gt;cpu_config!$C$6,"0",IF(X$4&gt;=2,"0","A")))</f>
        <v>0</v>
      </c>
      <c r="Y25" s="85" t="str">
        <f>IF(Y$4&gt;cpu_config!$C$5,"-",IF(Y$4&gt;cpu_config!$C$6,"0",IF(Y$4&gt;=2,"0","A")))</f>
        <v>0</v>
      </c>
      <c r="Z25" s="85" t="str">
        <f>IF(Z$4&gt;cpu_config!$C$5,"-",IF(Z$4&gt;cpu_config!$C$6,"0",IF(Z$4&gt;=2,"0","A")))</f>
        <v>0</v>
      </c>
      <c r="AA25" s="85" t="str">
        <f>IF(AA$4&gt;cpu_config!$C$5,"-",IF(AA$4&gt;cpu_config!$C$6,"0",IF(AA$4&gt;=2,"0","A")))</f>
        <v>0</v>
      </c>
      <c r="AB25" s="85" t="str">
        <f>IF(AB$4&gt;cpu_config!$C$5,"-",IF(AB$4&gt;cpu_config!$C$6,"0",IF(AB$4&gt;=2,"0","A")))</f>
        <v>0</v>
      </c>
      <c r="AC25" s="85" t="str">
        <f>IF(AC$4&gt;cpu_config!$C$5,"-",IF(AC$4&gt;cpu_config!$C$6,"0",IF(AC$4&gt;=2,"0","A")))</f>
        <v>0</v>
      </c>
      <c r="AD25" s="85" t="str">
        <f>IF(AD$4&gt;cpu_config!$C$5,"-",IF(AD$4&gt;cpu_config!$C$6,"0",IF(AD$4&gt;=2,"0","A")))</f>
        <v>0</v>
      </c>
      <c r="AE25" s="85" t="str">
        <f>IF(AE$4&gt;cpu_config!$C$5,"-",IF(AE$4&gt;cpu_config!$C$6,"0",IF(AE$4&gt;=2,"0","A")))</f>
        <v>0</v>
      </c>
      <c r="AF25" s="85" t="str">
        <f>IF(AF$4&gt;cpu_config!$C$5,"-",IF(AF$4&gt;cpu_config!$C$6,"0",IF(AF$4&gt;=2,"0","A")))</f>
        <v>0</v>
      </c>
      <c r="AG25" s="85" t="str">
        <f>IF(AG$4&gt;cpu_config!$C$5,"-",IF(AG$4&gt;cpu_config!$C$6,"0",IF(AG$4&gt;=2,"0","A")))</f>
        <v>0</v>
      </c>
      <c r="AH25" s="85" t="str">
        <f>IF(AH$4&gt;cpu_config!$C$5,"-",IF(AH$4&gt;cpu_config!$C$6,"0",IF(AH$4&gt;=2,"0","A")))</f>
        <v>A</v>
      </c>
      <c r="AI25" s="86" t="str">
        <f>IF(AI$4&gt;cpu_config!$C$5,"-",IF(AI$4&gt;cpu_config!$C$6,"0",IF(AI$4&gt;=2,"0","A")))</f>
        <v>A</v>
      </c>
    </row>
    <row r="26" spans="2:35">
      <c r="B26" s="238"/>
      <c r="C26" s="193" t="s">
        <v>75</v>
      </c>
      <c r="D26" s="88" t="str">
        <f>IF(D$4&gt;cpu_config!$C$5,"-",IF(D$4&gt;cpu_config!$C$6,"0",IF(D$4&gt;=2,"0","A")))</f>
        <v>-</v>
      </c>
      <c r="E26" s="88" t="str">
        <f>IF(E$4&gt;cpu_config!$C$5,"-",IF(E$4&gt;cpu_config!$C$6,"0",IF(E$4&gt;=2,"0","A")))</f>
        <v>-</v>
      </c>
      <c r="F26" s="88" t="str">
        <f>IF(F$4&gt;cpu_config!$C$5,"-",IF(F$4&gt;cpu_config!$C$6,"0",IF(F$4&gt;=2,"0","A")))</f>
        <v>-</v>
      </c>
      <c r="G26" s="88" t="str">
        <f>IF(G$4&gt;cpu_config!$C$5,"-",IF(G$4&gt;cpu_config!$C$6,"0",IF(G$4&gt;=2,"0","A")))</f>
        <v>-</v>
      </c>
      <c r="H26" s="88" t="str">
        <f>IF(H$4&gt;cpu_config!$C$5,"-",IF(H$4&gt;cpu_config!$C$6,"0",IF(H$4&gt;=2,"0","A")))</f>
        <v>-</v>
      </c>
      <c r="I26" s="88" t="str">
        <f>IF(I$4&gt;cpu_config!$C$5,"-",IF(I$4&gt;cpu_config!$C$6,"0",IF(I$4&gt;=2,"0","A")))</f>
        <v>-</v>
      </c>
      <c r="J26" s="88" t="str">
        <f>IF(J$4&gt;cpu_config!$C$5,"-",IF(J$4&gt;cpu_config!$C$6,"0",IF(J$4&gt;=2,"0","A")))</f>
        <v>-</v>
      </c>
      <c r="K26" s="88" t="str">
        <f>IF(K$4&gt;cpu_config!$C$5,"-",IF(K$4&gt;cpu_config!$C$6,"0",IF(K$4&gt;=2,"0","A")))</f>
        <v>-</v>
      </c>
      <c r="L26" s="88" t="str">
        <f>IF(L$4&gt;cpu_config!$C$5,"-",IF(L$4&gt;cpu_config!$C$6,"0",IF(L$4&gt;=2,"0","A")))</f>
        <v>-</v>
      </c>
      <c r="M26" s="88" t="str">
        <f>IF(M$4&gt;cpu_config!$C$5,"-",IF(M$4&gt;cpu_config!$C$6,"0",IF(M$4&gt;=2,"0","A")))</f>
        <v>-</v>
      </c>
      <c r="N26" s="88" t="str">
        <f>IF(N$4&gt;cpu_config!$C$5,"-",IF(N$4&gt;cpu_config!$C$6,"0",IF(N$4&gt;=2,"0","A")))</f>
        <v>-</v>
      </c>
      <c r="O26" s="88" t="str">
        <f>IF(O$4&gt;cpu_config!$C$5,"-",IF(O$4&gt;cpu_config!$C$6,"0",IF(O$4&gt;=2,"0","A")))</f>
        <v>-</v>
      </c>
      <c r="P26" s="88" t="str">
        <f>IF(P$4&gt;cpu_config!$C$5,"-",IF(P$4&gt;cpu_config!$C$6,"0",IF(P$4&gt;=2,"0","A")))</f>
        <v>-</v>
      </c>
      <c r="Q26" s="88" t="str">
        <f>IF(Q$4&gt;cpu_config!$C$5,"-",IF(Q$4&gt;cpu_config!$C$6,"0",IF(Q$4&gt;=2,"0","A")))</f>
        <v>0</v>
      </c>
      <c r="R26" s="88" t="str">
        <f>IF(R$4&gt;cpu_config!$C$5,"-",IF(R$4&gt;cpu_config!$C$6,"0",IF(R$4&gt;=2,"0","A")))</f>
        <v>0</v>
      </c>
      <c r="S26" s="88" t="str">
        <f>IF(S$4&gt;cpu_config!$C$5,"-",IF(S$4&gt;cpu_config!$C$6,"0",IF(S$4&gt;=2,"0","A")))</f>
        <v>0</v>
      </c>
      <c r="T26" s="88" t="str">
        <f>IF(T$4&gt;cpu_config!$C$5,"-",IF(T$4&gt;cpu_config!$C$6,"0",IF(T$4&gt;=2,"0","A")))</f>
        <v>0</v>
      </c>
      <c r="U26" s="88" t="str">
        <f>IF(U$4&gt;cpu_config!$C$5,"-",IF(U$4&gt;cpu_config!$C$6,"0",IF(U$4&gt;=2,"0","A")))</f>
        <v>0</v>
      </c>
      <c r="V26" s="88" t="str">
        <f>IF(V$4&gt;cpu_config!$C$5,"-",IF(V$4&gt;cpu_config!$C$6,"0",IF(V$4&gt;=2,"0","A")))</f>
        <v>0</v>
      </c>
      <c r="W26" s="88" t="str">
        <f>IF(W$4&gt;cpu_config!$C$5,"-",IF(W$4&gt;cpu_config!$C$6,"0",IF(W$4&gt;=2,"0","A")))</f>
        <v>0</v>
      </c>
      <c r="X26" s="88" t="str">
        <f>IF(X$4&gt;cpu_config!$C$5,"-",IF(X$4&gt;cpu_config!$C$6,"0",IF(X$4&gt;=2,"0","A")))</f>
        <v>0</v>
      </c>
      <c r="Y26" s="88" t="str">
        <f>IF(Y$4&gt;cpu_config!$C$5,"-",IF(Y$4&gt;cpu_config!$C$6,"0",IF(Y$4&gt;=2,"0","A")))</f>
        <v>0</v>
      </c>
      <c r="Z26" s="88" t="str">
        <f>IF(Z$4&gt;cpu_config!$C$5,"-",IF(Z$4&gt;cpu_config!$C$6,"0",IF(Z$4&gt;=2,"0","A")))</f>
        <v>0</v>
      </c>
      <c r="AA26" s="88" t="str">
        <f>IF(AA$4&gt;cpu_config!$C$5,"-",IF(AA$4&gt;cpu_config!$C$6,"0",IF(AA$4&gt;=2,"0","A")))</f>
        <v>0</v>
      </c>
      <c r="AB26" s="88" t="str">
        <f>IF(AB$4&gt;cpu_config!$C$5,"-",IF(AB$4&gt;cpu_config!$C$6,"0",IF(AB$4&gt;=2,"0","A")))</f>
        <v>0</v>
      </c>
      <c r="AC26" s="88" t="str">
        <f>IF(AC$4&gt;cpu_config!$C$5,"-",IF(AC$4&gt;cpu_config!$C$6,"0",IF(AC$4&gt;=2,"0","A")))</f>
        <v>0</v>
      </c>
      <c r="AD26" s="88" t="str">
        <f>IF(AD$4&gt;cpu_config!$C$5,"-",IF(AD$4&gt;cpu_config!$C$6,"0",IF(AD$4&gt;=2,"0","A")))</f>
        <v>0</v>
      </c>
      <c r="AE26" s="88" t="str">
        <f>IF(AE$4&gt;cpu_config!$C$5,"-",IF(AE$4&gt;cpu_config!$C$6,"0",IF(AE$4&gt;=2,"0","A")))</f>
        <v>0</v>
      </c>
      <c r="AF26" s="88" t="str">
        <f>IF(AF$4&gt;cpu_config!$C$5,"-",IF(AF$4&gt;cpu_config!$C$6,"0",IF(AF$4&gt;=2,"0","A")))</f>
        <v>0</v>
      </c>
      <c r="AG26" s="88" t="str">
        <f>IF(AG$4&gt;cpu_config!$C$5,"-",IF(AG$4&gt;cpu_config!$C$6,"0",IF(AG$4&gt;=2,"0","A")))</f>
        <v>0</v>
      </c>
      <c r="AH26" s="88" t="str">
        <f>IF(AH$4&gt;cpu_config!$C$5,"-",IF(AH$4&gt;cpu_config!$C$6,"0",IF(AH$4&gt;=2,"0","A")))</f>
        <v>A</v>
      </c>
      <c r="AI26" s="89" t="str">
        <f>IF(AI$4&gt;cpu_config!$C$5,"-",IF(AI$4&gt;cpu_config!$C$6,"0",IF(AI$4&gt;=2,"0","A")))</f>
        <v>A</v>
      </c>
    </row>
    <row r="27" spans="2:35">
      <c r="B27" s="238"/>
      <c r="C27" s="193" t="s">
        <v>76</v>
      </c>
      <c r="D27" s="88" t="str">
        <f>IF(D$4&gt;cpu_config!$C$5,"-",IF(D$4&gt;cpu_config!$C$6,"0",IF(D$4&gt;=2,"0","A")))</f>
        <v>-</v>
      </c>
      <c r="E27" s="88" t="str">
        <f>IF(E$4&gt;cpu_config!$C$5,"-",IF(E$4&gt;cpu_config!$C$6,"0",IF(E$4&gt;=2,"0","A")))</f>
        <v>-</v>
      </c>
      <c r="F27" s="88" t="str">
        <f>IF(F$4&gt;cpu_config!$C$5,"-",IF(F$4&gt;cpu_config!$C$6,"0",IF(F$4&gt;=2,"0","A")))</f>
        <v>-</v>
      </c>
      <c r="G27" s="88" t="str">
        <f>IF(G$4&gt;cpu_config!$C$5,"-",IF(G$4&gt;cpu_config!$C$6,"0",IF(G$4&gt;=2,"0","A")))</f>
        <v>-</v>
      </c>
      <c r="H27" s="88" t="str">
        <f>IF(H$4&gt;cpu_config!$C$5,"-",IF(H$4&gt;cpu_config!$C$6,"0",IF(H$4&gt;=2,"0","A")))</f>
        <v>-</v>
      </c>
      <c r="I27" s="88" t="str">
        <f>IF(I$4&gt;cpu_config!$C$5,"-",IF(I$4&gt;cpu_config!$C$6,"0",IF(I$4&gt;=2,"0","A")))</f>
        <v>-</v>
      </c>
      <c r="J27" s="88" t="str">
        <f>IF(J$4&gt;cpu_config!$C$5,"-",IF(J$4&gt;cpu_config!$C$6,"0",IF(J$4&gt;=2,"0","A")))</f>
        <v>-</v>
      </c>
      <c r="K27" s="88" t="str">
        <f>IF(K$4&gt;cpu_config!$C$5,"-",IF(K$4&gt;cpu_config!$C$6,"0",IF(K$4&gt;=2,"0","A")))</f>
        <v>-</v>
      </c>
      <c r="L27" s="88" t="str">
        <f>IF(L$4&gt;cpu_config!$C$5,"-",IF(L$4&gt;cpu_config!$C$6,"0",IF(L$4&gt;=2,"0","A")))</f>
        <v>-</v>
      </c>
      <c r="M27" s="88" t="str">
        <f>IF(M$4&gt;cpu_config!$C$5,"-",IF(M$4&gt;cpu_config!$C$6,"0",IF(M$4&gt;=2,"0","A")))</f>
        <v>-</v>
      </c>
      <c r="N27" s="88" t="str">
        <f>IF(N$4&gt;cpu_config!$C$5,"-",IF(N$4&gt;cpu_config!$C$6,"0",IF(N$4&gt;=2,"0","A")))</f>
        <v>-</v>
      </c>
      <c r="O27" s="88" t="str">
        <f>IF(O$4&gt;cpu_config!$C$5,"-",IF(O$4&gt;cpu_config!$C$6,"0",IF(O$4&gt;=2,"0","A")))</f>
        <v>-</v>
      </c>
      <c r="P27" s="88" t="str">
        <f>IF(P$4&gt;cpu_config!$C$5,"-",IF(P$4&gt;cpu_config!$C$6,"0",IF(P$4&gt;=2,"0","A")))</f>
        <v>-</v>
      </c>
      <c r="Q27" s="88" t="str">
        <f>IF(Q$4&gt;cpu_config!$C$5,"-",IF(Q$4&gt;cpu_config!$C$6,"0",IF(Q$4&gt;=2,"0","A")))</f>
        <v>0</v>
      </c>
      <c r="R27" s="88" t="str">
        <f>IF(R$4&gt;cpu_config!$C$5,"-",IF(R$4&gt;cpu_config!$C$6,"0",IF(R$4&gt;=2,"0","A")))</f>
        <v>0</v>
      </c>
      <c r="S27" s="88" t="str">
        <f>IF(S$4&gt;cpu_config!$C$5,"-",IF(S$4&gt;cpu_config!$C$6,"0",IF(S$4&gt;=2,"0","A")))</f>
        <v>0</v>
      </c>
      <c r="T27" s="88" t="str">
        <f>IF(T$4&gt;cpu_config!$C$5,"-",IF(T$4&gt;cpu_config!$C$6,"0",IF(T$4&gt;=2,"0","A")))</f>
        <v>0</v>
      </c>
      <c r="U27" s="88" t="str">
        <f>IF(U$4&gt;cpu_config!$C$5,"-",IF(U$4&gt;cpu_config!$C$6,"0",IF(U$4&gt;=2,"0","A")))</f>
        <v>0</v>
      </c>
      <c r="V27" s="88" t="str">
        <f>IF(V$4&gt;cpu_config!$C$5,"-",IF(V$4&gt;cpu_config!$C$6,"0",IF(V$4&gt;=2,"0","A")))</f>
        <v>0</v>
      </c>
      <c r="W27" s="88" t="str">
        <f>IF(W$4&gt;cpu_config!$C$5,"-",IF(W$4&gt;cpu_config!$C$6,"0",IF(W$4&gt;=2,"0","A")))</f>
        <v>0</v>
      </c>
      <c r="X27" s="88" t="str">
        <f>IF(X$4&gt;cpu_config!$C$5,"-",IF(X$4&gt;cpu_config!$C$6,"0",IF(X$4&gt;=2,"0","A")))</f>
        <v>0</v>
      </c>
      <c r="Y27" s="88" t="str">
        <f>IF(Y$4&gt;cpu_config!$C$5,"-",IF(Y$4&gt;cpu_config!$C$6,"0",IF(Y$4&gt;=2,"0","A")))</f>
        <v>0</v>
      </c>
      <c r="Z27" s="88" t="str">
        <f>IF(Z$4&gt;cpu_config!$C$5,"-",IF(Z$4&gt;cpu_config!$C$6,"0",IF(Z$4&gt;=2,"0","A")))</f>
        <v>0</v>
      </c>
      <c r="AA27" s="88" t="str">
        <f>IF(AA$4&gt;cpu_config!$C$5,"-",IF(AA$4&gt;cpu_config!$C$6,"0",IF(AA$4&gt;=2,"0","A")))</f>
        <v>0</v>
      </c>
      <c r="AB27" s="88" t="str">
        <f>IF(AB$4&gt;cpu_config!$C$5,"-",IF(AB$4&gt;cpu_config!$C$6,"0",IF(AB$4&gt;=2,"0","A")))</f>
        <v>0</v>
      </c>
      <c r="AC27" s="88" t="str">
        <f>IF(AC$4&gt;cpu_config!$C$5,"-",IF(AC$4&gt;cpu_config!$C$6,"0",IF(AC$4&gt;=2,"0","A")))</f>
        <v>0</v>
      </c>
      <c r="AD27" s="88" t="str">
        <f>IF(AD$4&gt;cpu_config!$C$5,"-",IF(AD$4&gt;cpu_config!$C$6,"0",IF(AD$4&gt;=2,"0","A")))</f>
        <v>0</v>
      </c>
      <c r="AE27" s="88" t="str">
        <f>IF(AE$4&gt;cpu_config!$C$5,"-",IF(AE$4&gt;cpu_config!$C$6,"0",IF(AE$4&gt;=2,"0","A")))</f>
        <v>0</v>
      </c>
      <c r="AF27" s="88" t="str">
        <f>IF(AF$4&gt;cpu_config!$C$5,"-",IF(AF$4&gt;cpu_config!$C$6,"0",IF(AF$4&gt;=2,"0","A")))</f>
        <v>0</v>
      </c>
      <c r="AG27" s="88">
        <v>1</v>
      </c>
      <c r="AH27" s="88" t="str">
        <f>IF(AH$4&gt;cpu_config!$C$5,"-",IF(AH$4&gt;cpu_config!$C$6,"0",IF(AH$4&gt;=2,"0","A")))</f>
        <v>A</v>
      </c>
      <c r="AI27" s="89" t="str">
        <f>IF(AI$4&gt;cpu_config!$C$5,"-",IF(AI$4&gt;cpu_config!$C$6,"0",IF(AI$4&gt;=2,"0","A")))</f>
        <v>A</v>
      </c>
    </row>
    <row r="28" spans="2:35">
      <c r="B28" s="238"/>
      <c r="C28" s="193" t="s">
        <v>77</v>
      </c>
      <c r="D28" s="88" t="str">
        <f>IF(D$4&gt;cpu_config!$C$5,"-",IF(D$4&gt;cpu_config!$C$6,"0",IF(D$4&gt;=2,"0","A")))</f>
        <v>-</v>
      </c>
      <c r="E28" s="88" t="str">
        <f>IF(E$4&gt;cpu_config!$C$5,"-",IF(E$4&gt;cpu_config!$C$6,"0",IF(E$4&gt;=2,"0","A")))</f>
        <v>-</v>
      </c>
      <c r="F28" s="88" t="str">
        <f>IF(F$4&gt;cpu_config!$C$5,"-",IF(F$4&gt;cpu_config!$C$6,"0",IF(F$4&gt;=2,"0","A")))</f>
        <v>-</v>
      </c>
      <c r="G28" s="88" t="str">
        <f>IF(G$4&gt;cpu_config!$C$5,"-",IF(G$4&gt;cpu_config!$C$6,"0",IF(G$4&gt;=2,"0","A")))</f>
        <v>-</v>
      </c>
      <c r="H28" s="88" t="str">
        <f>IF(H$4&gt;cpu_config!$C$5,"-",IF(H$4&gt;cpu_config!$C$6,"0",IF(H$4&gt;=2,"0","A")))</f>
        <v>-</v>
      </c>
      <c r="I28" s="88" t="str">
        <f>IF(I$4&gt;cpu_config!$C$5,"-",IF(I$4&gt;cpu_config!$C$6,"0",IF(I$4&gt;=2,"0","A")))</f>
        <v>-</v>
      </c>
      <c r="J28" s="88" t="str">
        <f>IF(J$4&gt;cpu_config!$C$5,"-",IF(J$4&gt;cpu_config!$C$6,"0",IF(J$4&gt;=2,"0","A")))</f>
        <v>-</v>
      </c>
      <c r="K28" s="88" t="str">
        <f>IF(K$4&gt;cpu_config!$C$5,"-",IF(K$4&gt;cpu_config!$C$6,"0",IF(K$4&gt;=2,"0","A")))</f>
        <v>-</v>
      </c>
      <c r="L28" s="88" t="str">
        <f>IF(L$4&gt;cpu_config!$C$5,"-",IF(L$4&gt;cpu_config!$C$6,"0",IF(L$4&gt;=2,"0","A")))</f>
        <v>-</v>
      </c>
      <c r="M28" s="88" t="str">
        <f>IF(M$4&gt;cpu_config!$C$5,"-",IF(M$4&gt;cpu_config!$C$6,"0",IF(M$4&gt;=2,"0","A")))</f>
        <v>-</v>
      </c>
      <c r="N28" s="88" t="str">
        <f>IF(N$4&gt;cpu_config!$C$5,"-",IF(N$4&gt;cpu_config!$C$6,"0",IF(N$4&gt;=2,"0","A")))</f>
        <v>-</v>
      </c>
      <c r="O28" s="88" t="str">
        <f>IF(O$4&gt;cpu_config!$C$5,"-",IF(O$4&gt;cpu_config!$C$6,"0",IF(O$4&gt;=2,"0","A")))</f>
        <v>-</v>
      </c>
      <c r="P28" s="88" t="str">
        <f>IF(P$4&gt;cpu_config!$C$5,"-",IF(P$4&gt;cpu_config!$C$6,"0",IF(P$4&gt;=2,"0","A")))</f>
        <v>-</v>
      </c>
      <c r="Q28" s="88" t="str">
        <f>IF(Q$4&gt;cpu_config!$C$5,"-",IF(Q$4&gt;cpu_config!$C$6,"0",IF(Q$4&gt;=2,"0","A")))</f>
        <v>0</v>
      </c>
      <c r="R28" s="88" t="str">
        <f>IF(R$4&gt;cpu_config!$C$5,"-",IF(R$4&gt;cpu_config!$C$6,"0",IF(R$4&gt;=2,"0","A")))</f>
        <v>0</v>
      </c>
      <c r="S28" s="88" t="str">
        <f>IF(S$4&gt;cpu_config!$C$5,"-",IF(S$4&gt;cpu_config!$C$6,"0",IF(S$4&gt;=2,"0","A")))</f>
        <v>0</v>
      </c>
      <c r="T28" s="88" t="str">
        <f>IF(T$4&gt;cpu_config!$C$5,"-",IF(T$4&gt;cpu_config!$C$6,"0",IF(T$4&gt;=2,"0","A")))</f>
        <v>0</v>
      </c>
      <c r="U28" s="88" t="str">
        <f>IF(U$4&gt;cpu_config!$C$5,"-",IF(U$4&gt;cpu_config!$C$6,"0",IF(U$4&gt;=2,"0","A")))</f>
        <v>0</v>
      </c>
      <c r="V28" s="88" t="str">
        <f>IF(V$4&gt;cpu_config!$C$5,"-",IF(V$4&gt;cpu_config!$C$6,"0",IF(V$4&gt;=2,"0","A")))</f>
        <v>0</v>
      </c>
      <c r="W28" s="88" t="str">
        <f>IF(W$4&gt;cpu_config!$C$5,"-",IF(W$4&gt;cpu_config!$C$6,"0",IF(W$4&gt;=2,"0","A")))</f>
        <v>0</v>
      </c>
      <c r="X28" s="88" t="str">
        <f>IF(X$4&gt;cpu_config!$C$5,"-",IF(X$4&gt;cpu_config!$C$6,"0",IF(X$4&gt;=2,"0","A")))</f>
        <v>0</v>
      </c>
      <c r="Y28" s="88" t="str">
        <f>IF(Y$4&gt;cpu_config!$C$5,"-",IF(Y$4&gt;cpu_config!$C$6,"0",IF(Y$4&gt;=2,"0","A")))</f>
        <v>0</v>
      </c>
      <c r="Z28" s="88" t="str">
        <f>IF(Z$4&gt;cpu_config!$C$5,"-",IF(Z$4&gt;cpu_config!$C$6,"0",IF(Z$4&gt;=2,"0","A")))</f>
        <v>0</v>
      </c>
      <c r="AA28" s="88" t="str">
        <f>IF(AA$4&gt;cpu_config!$C$5,"-",IF(AA$4&gt;cpu_config!$C$6,"0",IF(AA$4&gt;=2,"0","A")))</f>
        <v>0</v>
      </c>
      <c r="AB28" s="88" t="str">
        <f>IF(AB$4&gt;cpu_config!$C$5,"-",IF(AB$4&gt;cpu_config!$C$6,"0",IF(AB$4&gt;=2,"0","A")))</f>
        <v>0</v>
      </c>
      <c r="AC28" s="88" t="str">
        <f>IF(AC$4&gt;cpu_config!$C$5,"-",IF(AC$4&gt;cpu_config!$C$6,"0",IF(AC$4&gt;=2,"0","A")))</f>
        <v>0</v>
      </c>
      <c r="AD28" s="88" t="str">
        <f>IF(AD$4&gt;cpu_config!$C$5,"-",IF(AD$4&gt;cpu_config!$C$6,"0",IF(AD$4&gt;=2,"0","A")))</f>
        <v>0</v>
      </c>
      <c r="AE28" s="88" t="str">
        <f>IF(AE$4&gt;cpu_config!$C$5,"-",IF(AE$4&gt;cpu_config!$C$6,"0",IF(AE$4&gt;=2,"0","A")))</f>
        <v>0</v>
      </c>
      <c r="AF28" s="88">
        <v>1</v>
      </c>
      <c r="AG28" s="88" t="str">
        <f>IF(AG$4&gt;cpu_config!$C$5,"-",IF(AG$4&gt;cpu_config!$C$6,"0",IF(AG$4&gt;=2,"0","A")))</f>
        <v>0</v>
      </c>
      <c r="AH28" s="88" t="str">
        <f>IF(AH$4&gt;cpu_config!$C$5,"-",IF(AH$4&gt;cpu_config!$C$6,"0",IF(AH$4&gt;=2,"0","A")))</f>
        <v>A</v>
      </c>
      <c r="AI28" s="89" t="str">
        <f>IF(AI$4&gt;cpu_config!$C$5,"-",IF(AI$4&gt;cpu_config!$C$6,"0",IF(AI$4&gt;=2,"0","A")))</f>
        <v>A</v>
      </c>
    </row>
    <row r="29" spans="2:35">
      <c r="B29" s="238"/>
      <c r="C29" s="193" t="s">
        <v>78</v>
      </c>
      <c r="D29" s="88" t="str">
        <f>IF(D$4&gt;cpu_config!$C$5,"-",IF(D$4&gt;cpu_config!$C$6,"0",IF(D$4&gt;=2,"0","A")))</f>
        <v>-</v>
      </c>
      <c r="E29" s="88" t="str">
        <f>IF(E$4&gt;cpu_config!$C$5,"-",IF(E$4&gt;cpu_config!$C$6,"0",IF(E$4&gt;=2,"0","A")))</f>
        <v>-</v>
      </c>
      <c r="F29" s="88" t="str">
        <f>IF(F$4&gt;cpu_config!$C$5,"-",IF(F$4&gt;cpu_config!$C$6,"0",IF(F$4&gt;=2,"0","A")))</f>
        <v>-</v>
      </c>
      <c r="G29" s="88" t="str">
        <f>IF(G$4&gt;cpu_config!$C$5,"-",IF(G$4&gt;cpu_config!$C$6,"0",IF(G$4&gt;=2,"0","A")))</f>
        <v>-</v>
      </c>
      <c r="H29" s="88" t="str">
        <f>IF(H$4&gt;cpu_config!$C$5,"-",IF(H$4&gt;cpu_config!$C$6,"0",IF(H$4&gt;=2,"0","A")))</f>
        <v>-</v>
      </c>
      <c r="I29" s="88" t="str">
        <f>IF(I$4&gt;cpu_config!$C$5,"-",IF(I$4&gt;cpu_config!$C$6,"0",IF(I$4&gt;=2,"0","A")))</f>
        <v>-</v>
      </c>
      <c r="J29" s="88" t="str">
        <f>IF(J$4&gt;cpu_config!$C$5,"-",IF(J$4&gt;cpu_config!$C$6,"0",IF(J$4&gt;=2,"0","A")))</f>
        <v>-</v>
      </c>
      <c r="K29" s="88" t="str">
        <f>IF(K$4&gt;cpu_config!$C$5,"-",IF(K$4&gt;cpu_config!$C$6,"0",IF(K$4&gt;=2,"0","A")))</f>
        <v>-</v>
      </c>
      <c r="L29" s="88" t="str">
        <f>IF(L$4&gt;cpu_config!$C$5,"-",IF(L$4&gt;cpu_config!$C$6,"0",IF(L$4&gt;=2,"0","A")))</f>
        <v>-</v>
      </c>
      <c r="M29" s="88" t="str">
        <f>IF(M$4&gt;cpu_config!$C$5,"-",IF(M$4&gt;cpu_config!$C$6,"0",IF(M$4&gt;=2,"0","A")))</f>
        <v>-</v>
      </c>
      <c r="N29" s="88" t="str">
        <f>IF(N$4&gt;cpu_config!$C$5,"-",IF(N$4&gt;cpu_config!$C$6,"0",IF(N$4&gt;=2,"0","A")))</f>
        <v>-</v>
      </c>
      <c r="O29" s="88" t="str">
        <f>IF(O$4&gt;cpu_config!$C$5,"-",IF(O$4&gt;cpu_config!$C$6,"0",IF(O$4&gt;=2,"0","A")))</f>
        <v>-</v>
      </c>
      <c r="P29" s="88" t="str">
        <f>IF(P$4&gt;cpu_config!$C$5,"-",IF(P$4&gt;cpu_config!$C$6,"0",IF(P$4&gt;=2,"0","A")))</f>
        <v>-</v>
      </c>
      <c r="Q29" s="88" t="str">
        <f>IF(Q$4&gt;cpu_config!$C$5,"-",IF(Q$4&gt;cpu_config!$C$6,"0",IF(Q$4&gt;=2,"0","A")))</f>
        <v>0</v>
      </c>
      <c r="R29" s="88" t="str">
        <f>IF(R$4&gt;cpu_config!$C$5,"-",IF(R$4&gt;cpu_config!$C$6,"0",IF(R$4&gt;=2,"0","A")))</f>
        <v>0</v>
      </c>
      <c r="S29" s="88" t="str">
        <f>IF(S$4&gt;cpu_config!$C$5,"-",IF(S$4&gt;cpu_config!$C$6,"0",IF(S$4&gt;=2,"0","A")))</f>
        <v>0</v>
      </c>
      <c r="T29" s="88" t="str">
        <f>IF(T$4&gt;cpu_config!$C$5,"-",IF(T$4&gt;cpu_config!$C$6,"0",IF(T$4&gt;=2,"0","A")))</f>
        <v>0</v>
      </c>
      <c r="U29" s="88" t="str">
        <f>IF(U$4&gt;cpu_config!$C$5,"-",IF(U$4&gt;cpu_config!$C$6,"0",IF(U$4&gt;=2,"0","A")))</f>
        <v>0</v>
      </c>
      <c r="V29" s="88" t="str">
        <f>IF(V$4&gt;cpu_config!$C$5,"-",IF(V$4&gt;cpu_config!$C$6,"0",IF(V$4&gt;=2,"0","A")))</f>
        <v>0</v>
      </c>
      <c r="W29" s="88" t="str">
        <f>IF(W$4&gt;cpu_config!$C$5,"-",IF(W$4&gt;cpu_config!$C$6,"0",IF(W$4&gt;=2,"0","A")))</f>
        <v>0</v>
      </c>
      <c r="X29" s="88" t="str">
        <f>IF(X$4&gt;cpu_config!$C$5,"-",IF(X$4&gt;cpu_config!$C$6,"0",IF(X$4&gt;=2,"0","A")))</f>
        <v>0</v>
      </c>
      <c r="Y29" s="88" t="str">
        <f>IF(Y$4&gt;cpu_config!$C$5,"-",IF(Y$4&gt;cpu_config!$C$6,"0",IF(Y$4&gt;=2,"0","A")))</f>
        <v>0</v>
      </c>
      <c r="Z29" s="88" t="str">
        <f>IF(Z$4&gt;cpu_config!$C$5,"-",IF(Z$4&gt;cpu_config!$C$6,"0",IF(Z$4&gt;=2,"0","A")))</f>
        <v>0</v>
      </c>
      <c r="AA29" s="88" t="str">
        <f>IF(AA$4&gt;cpu_config!$C$5,"-",IF(AA$4&gt;cpu_config!$C$6,"0",IF(AA$4&gt;=2,"0","A")))</f>
        <v>0</v>
      </c>
      <c r="AB29" s="88" t="str">
        <f>IF(AB$4&gt;cpu_config!$C$5,"-",IF(AB$4&gt;cpu_config!$C$6,"0",IF(AB$4&gt;=2,"0","A")))</f>
        <v>0</v>
      </c>
      <c r="AC29" s="88" t="str">
        <f>IF(AC$4&gt;cpu_config!$C$5,"-",IF(AC$4&gt;cpu_config!$C$6,"0",IF(AC$4&gt;=2,"0","A")))</f>
        <v>0</v>
      </c>
      <c r="AD29" s="88" t="str">
        <f>IF(AD$4&gt;cpu_config!$C$5,"-",IF(AD$4&gt;cpu_config!$C$6,"0",IF(AD$4&gt;=2,"0","A")))</f>
        <v>0</v>
      </c>
      <c r="AE29" s="88" t="str">
        <f>IF(AE$4&gt;cpu_config!$C$5,"-",IF(AE$4&gt;cpu_config!$C$6,"0",IF(AE$4&gt;=2,"0","A")))</f>
        <v>0</v>
      </c>
      <c r="AF29" s="88">
        <v>1</v>
      </c>
      <c r="AG29" s="88">
        <v>1</v>
      </c>
      <c r="AH29" s="88" t="str">
        <f>IF(AH$4&gt;cpu_config!$C$5,"-",IF(AH$4&gt;cpu_config!$C$6,"0",IF(AH$4&gt;=2,"0","A")))</f>
        <v>A</v>
      </c>
      <c r="AI29" s="89" t="str">
        <f>IF(AI$4&gt;cpu_config!$C$5,"-",IF(AI$4&gt;cpu_config!$C$6,"0",IF(AI$4&gt;=2,"0","A")))</f>
        <v>A</v>
      </c>
    </row>
    <row r="30" spans="2:35">
      <c r="B30" s="238"/>
      <c r="C30" s="193" t="s">
        <v>79</v>
      </c>
      <c r="D30" s="88" t="str">
        <f>IF(D$4&gt;cpu_config!$C$5,"-",IF(D$4&gt;cpu_config!$C$6,"0",IF(D$4&gt;=2,"0","A")))</f>
        <v>-</v>
      </c>
      <c r="E30" s="88" t="str">
        <f>IF(E$4&gt;cpu_config!$C$5,"-",IF(E$4&gt;cpu_config!$C$6,"0",IF(E$4&gt;=2,"0","A")))</f>
        <v>-</v>
      </c>
      <c r="F30" s="88" t="str">
        <f>IF(F$4&gt;cpu_config!$C$5,"-",IF(F$4&gt;cpu_config!$C$6,"0",IF(F$4&gt;=2,"0","A")))</f>
        <v>-</v>
      </c>
      <c r="G30" s="88" t="str">
        <f>IF(G$4&gt;cpu_config!$C$5,"-",IF(G$4&gt;cpu_config!$C$6,"0",IF(G$4&gt;=2,"0","A")))</f>
        <v>-</v>
      </c>
      <c r="H30" s="88" t="str">
        <f>IF(H$4&gt;cpu_config!$C$5,"-",IF(H$4&gt;cpu_config!$C$6,"0",IF(H$4&gt;=2,"0","A")))</f>
        <v>-</v>
      </c>
      <c r="I30" s="88" t="str">
        <f>IF(I$4&gt;cpu_config!$C$5,"-",IF(I$4&gt;cpu_config!$C$6,"0",IF(I$4&gt;=2,"0","A")))</f>
        <v>-</v>
      </c>
      <c r="J30" s="88" t="str">
        <f>IF(J$4&gt;cpu_config!$C$5,"-",IF(J$4&gt;cpu_config!$C$6,"0",IF(J$4&gt;=2,"0","A")))</f>
        <v>-</v>
      </c>
      <c r="K30" s="88" t="str">
        <f>IF(K$4&gt;cpu_config!$C$5,"-",IF(K$4&gt;cpu_config!$C$6,"0",IF(K$4&gt;=2,"0","A")))</f>
        <v>-</v>
      </c>
      <c r="L30" s="88" t="str">
        <f>IF(L$4&gt;cpu_config!$C$5,"-",IF(L$4&gt;cpu_config!$C$6,"0",IF(L$4&gt;=2,"0","A")))</f>
        <v>-</v>
      </c>
      <c r="M30" s="88" t="str">
        <f>IF(M$4&gt;cpu_config!$C$5,"-",IF(M$4&gt;cpu_config!$C$6,"0",IF(M$4&gt;=2,"0","A")))</f>
        <v>-</v>
      </c>
      <c r="N30" s="88" t="str">
        <f>IF(N$4&gt;cpu_config!$C$5,"-",IF(N$4&gt;cpu_config!$C$6,"0",IF(N$4&gt;=2,"0","A")))</f>
        <v>-</v>
      </c>
      <c r="O30" s="88" t="str">
        <f>IF(O$4&gt;cpu_config!$C$5,"-",IF(O$4&gt;cpu_config!$C$6,"0",IF(O$4&gt;=2,"0","A")))</f>
        <v>-</v>
      </c>
      <c r="P30" s="88" t="str">
        <f>IF(P$4&gt;cpu_config!$C$5,"-",IF(P$4&gt;cpu_config!$C$6,"0",IF(P$4&gt;=2,"0","A")))</f>
        <v>-</v>
      </c>
      <c r="Q30" s="88" t="str">
        <f>IF(Q$4&gt;cpu_config!$C$5,"-",IF(Q$4&gt;cpu_config!$C$6,"0",IF(Q$4&gt;=2,"0","A")))</f>
        <v>0</v>
      </c>
      <c r="R30" s="88" t="str">
        <f>IF(R$4&gt;cpu_config!$C$5,"-",IF(R$4&gt;cpu_config!$C$6,"0",IF(R$4&gt;=2,"0","A")))</f>
        <v>0</v>
      </c>
      <c r="S30" s="88" t="str">
        <f>IF(S$4&gt;cpu_config!$C$5,"-",IF(S$4&gt;cpu_config!$C$6,"0",IF(S$4&gt;=2,"0","A")))</f>
        <v>0</v>
      </c>
      <c r="T30" s="88" t="str">
        <f>IF(T$4&gt;cpu_config!$C$5,"-",IF(T$4&gt;cpu_config!$C$6,"0",IF(T$4&gt;=2,"0","A")))</f>
        <v>0</v>
      </c>
      <c r="U30" s="88" t="str">
        <f>IF(U$4&gt;cpu_config!$C$5,"-",IF(U$4&gt;cpu_config!$C$6,"0",IF(U$4&gt;=2,"0","A")))</f>
        <v>0</v>
      </c>
      <c r="V30" s="88" t="str">
        <f>IF(V$4&gt;cpu_config!$C$5,"-",IF(V$4&gt;cpu_config!$C$6,"0",IF(V$4&gt;=2,"0","A")))</f>
        <v>0</v>
      </c>
      <c r="W30" s="88" t="str">
        <f>IF(W$4&gt;cpu_config!$C$5,"-",IF(W$4&gt;cpu_config!$C$6,"0",IF(W$4&gt;=2,"0","A")))</f>
        <v>0</v>
      </c>
      <c r="X30" s="88" t="str">
        <f>IF(X$4&gt;cpu_config!$C$5,"-",IF(X$4&gt;cpu_config!$C$6,"0",IF(X$4&gt;=2,"0","A")))</f>
        <v>0</v>
      </c>
      <c r="Y30" s="88" t="str">
        <f>IF(Y$4&gt;cpu_config!$C$5,"-",IF(Y$4&gt;cpu_config!$C$6,"0",IF(Y$4&gt;=2,"0","A")))</f>
        <v>0</v>
      </c>
      <c r="Z30" s="88" t="str">
        <f>IF(Z$4&gt;cpu_config!$C$5,"-",IF(Z$4&gt;cpu_config!$C$6,"0",IF(Z$4&gt;=2,"0","A")))</f>
        <v>0</v>
      </c>
      <c r="AA30" s="88" t="str">
        <f>IF(AA$4&gt;cpu_config!$C$5,"-",IF(AA$4&gt;cpu_config!$C$6,"0",IF(AA$4&gt;=2,"0","A")))</f>
        <v>0</v>
      </c>
      <c r="AB30" s="88" t="str">
        <f>IF(AB$4&gt;cpu_config!$C$5,"-",IF(AB$4&gt;cpu_config!$C$6,"0",IF(AB$4&gt;=2,"0","A")))</f>
        <v>0</v>
      </c>
      <c r="AC30" s="88" t="str">
        <f>IF(AC$4&gt;cpu_config!$C$5,"-",IF(AC$4&gt;cpu_config!$C$6,"0",IF(AC$4&gt;=2,"0","A")))</f>
        <v>0</v>
      </c>
      <c r="AD30" s="88">
        <v>1</v>
      </c>
      <c r="AE30" s="88" t="str">
        <f>IF(AE$4&gt;cpu_config!$C$5,"-",IF(AE$4&gt;cpu_config!$C$6,"0",IF(AE$4&gt;=2,"0","A")))</f>
        <v>0</v>
      </c>
      <c r="AF30" s="88">
        <v>0</v>
      </c>
      <c r="AG30" s="88">
        <v>0</v>
      </c>
      <c r="AH30" s="88" t="str">
        <f>IF(AH$4&gt;cpu_config!$C$5,"-",IF(AH$4&gt;cpu_config!$C$6,"0",IF(AH$4&gt;=2,"0","A")))</f>
        <v>A</v>
      </c>
      <c r="AI30" s="89" t="str">
        <f>IF(AI$4&gt;cpu_config!$C$5,"-",IF(AI$4&gt;cpu_config!$C$6,"0",IF(AI$4&gt;=2,"0","A")))</f>
        <v>A</v>
      </c>
    </row>
    <row r="31" spans="2:35">
      <c r="B31" s="238"/>
      <c r="C31" s="193" t="s">
        <v>35</v>
      </c>
      <c r="D31" s="88" t="str">
        <f>IF(D$4&gt;cpu_config!$C$5,"-",IF(D$4&gt;cpu_config!$C$6,"0",IF(D$4&gt;=3,"1",IF(D$4&gt;=2,"0","A"))))</f>
        <v>-</v>
      </c>
      <c r="E31" s="88" t="str">
        <f>IF(E$4&gt;cpu_config!$C$5,"-",IF(E$4&gt;cpu_config!$C$6,"0",IF(E$4&gt;=3,"1",IF(E$4&gt;=2,"0","A"))))</f>
        <v>-</v>
      </c>
      <c r="F31" s="88" t="str">
        <f>IF(F$4&gt;cpu_config!$C$5,"-",IF(F$4&gt;cpu_config!$C$6,"0",IF(F$4&gt;=3,"1",IF(F$4&gt;=2,"0","A"))))</f>
        <v>-</v>
      </c>
      <c r="G31" s="88" t="str">
        <f>IF(G$4&gt;cpu_config!$C$5,"-",IF(G$4&gt;cpu_config!$C$6,"0",IF(G$4&gt;=3,"1",IF(G$4&gt;=2,"0","A"))))</f>
        <v>-</v>
      </c>
      <c r="H31" s="88" t="str">
        <f>IF(H$4&gt;cpu_config!$C$5,"-",IF(H$4&gt;cpu_config!$C$6,"0",IF(H$4&gt;=3,"1",IF(H$4&gt;=2,"0","A"))))</f>
        <v>-</v>
      </c>
      <c r="I31" s="88" t="str">
        <f>IF(I$4&gt;cpu_config!$C$5,"-",IF(I$4&gt;cpu_config!$C$6,"0",IF(I$4&gt;=3,"1",IF(I$4&gt;=2,"0","A"))))</f>
        <v>-</v>
      </c>
      <c r="J31" s="88" t="str">
        <f>IF(J$4&gt;cpu_config!$C$5,"-",IF(J$4&gt;cpu_config!$C$6,"0",IF(J$4&gt;=3,"1",IF(J$4&gt;=2,"0","A"))))</f>
        <v>-</v>
      </c>
      <c r="K31" s="88" t="str">
        <f>IF(K$4&gt;cpu_config!$C$5,"-",IF(K$4&gt;cpu_config!$C$6,"0",IF(K$4&gt;=3,"1",IF(K$4&gt;=2,"0","A"))))</f>
        <v>-</v>
      </c>
      <c r="L31" s="88" t="str">
        <f>IF(L$4&gt;cpu_config!$C$5,"-",IF(L$4&gt;cpu_config!$C$6,"0",IF(L$4&gt;=3,"1",IF(L$4&gt;=2,"0","A"))))</f>
        <v>-</v>
      </c>
      <c r="M31" s="88" t="str">
        <f>IF(M$4&gt;cpu_config!$C$5,"-",IF(M$4&gt;cpu_config!$C$6,"0",IF(M$4&gt;=3,"1",IF(M$4&gt;=2,"0","A"))))</f>
        <v>-</v>
      </c>
      <c r="N31" s="88" t="str">
        <f>IF(N$4&gt;cpu_config!$C$5,"-",IF(N$4&gt;cpu_config!$C$6,"0",IF(N$4&gt;=3,"1",IF(N$4&gt;=2,"0","A"))))</f>
        <v>-</v>
      </c>
      <c r="O31" s="88" t="str">
        <f>IF(O$4&gt;cpu_config!$C$5,"-",IF(O$4&gt;cpu_config!$C$6,"0",IF(O$4&gt;=3,"1",IF(O$4&gt;=2,"0","A"))))</f>
        <v>-</v>
      </c>
      <c r="P31" s="88" t="str">
        <f>IF(P$4&gt;cpu_config!$C$5,"-",IF(P$4&gt;cpu_config!$C$6,"0",IF(P$4&gt;=3,"1",IF(P$4&gt;=2,"0","A"))))</f>
        <v>-</v>
      </c>
      <c r="Q31" s="88" t="str">
        <f>IF(Q$4&gt;cpu_config!$C$5,"-",IF(Q$4&gt;cpu_config!$C$6,"0",IF(Q$4&gt;=3,"1",IF(Q$4&gt;=2,"0","A"))))</f>
        <v>0</v>
      </c>
      <c r="R31" s="88" t="str">
        <f>IF(R$4&gt;cpu_config!$C$5,"-",IF(R$4&gt;cpu_config!$C$6,"0",IF(R$4&gt;=3,"1",IF(R$4&gt;=2,"0","A"))))</f>
        <v>0</v>
      </c>
      <c r="S31" s="88" t="str">
        <f>IF(S$4&gt;cpu_config!$C$5,"-",IF(S$4&gt;cpu_config!$C$6,"0",IF(S$4&gt;=3,"1",IF(S$4&gt;=2,"0","A"))))</f>
        <v>0</v>
      </c>
      <c r="T31" s="88" t="str">
        <f>IF(T$4&gt;cpu_config!$C$5,"-",IF(T$4&gt;cpu_config!$C$6,"0",IF(T$4&gt;=3,"1",IF(T$4&gt;=2,"0","A"))))</f>
        <v>1</v>
      </c>
      <c r="U31" s="88" t="str">
        <f>IF(U$4&gt;cpu_config!$C$5,"-",IF(U$4&gt;cpu_config!$C$6,"0",IF(U$4&gt;=3,"1",IF(U$4&gt;=2,"0","A"))))</f>
        <v>1</v>
      </c>
      <c r="V31" s="88" t="str">
        <f>IF(V$4&gt;cpu_config!$C$5,"-",IF(V$4&gt;cpu_config!$C$6,"0",IF(V$4&gt;=3,"1",IF(V$4&gt;=2,"0","A"))))</f>
        <v>1</v>
      </c>
      <c r="W31" s="88" t="str">
        <f>IF(W$4&gt;cpu_config!$C$5,"-",IF(W$4&gt;cpu_config!$C$6,"0",IF(W$4&gt;=3,"1",IF(W$4&gt;=2,"0","A"))))</f>
        <v>1</v>
      </c>
      <c r="X31" s="88" t="str">
        <f>IF(X$4&gt;cpu_config!$C$5,"-",IF(X$4&gt;cpu_config!$C$6,"0",IF(X$4&gt;=3,"1",IF(X$4&gt;=2,"0","A"))))</f>
        <v>1</v>
      </c>
      <c r="Y31" s="88" t="str">
        <f>IF(Y$4&gt;cpu_config!$C$5,"-",IF(Y$4&gt;cpu_config!$C$6,"0",IF(Y$4&gt;=3,"1",IF(Y$4&gt;=2,"0","A"))))</f>
        <v>1</v>
      </c>
      <c r="Z31" s="88" t="str">
        <f>IF(Z$4&gt;cpu_config!$C$5,"-",IF(Z$4&gt;cpu_config!$C$6,"0",IF(Z$4&gt;=3,"1",IF(Z$4&gt;=2,"0","A"))))</f>
        <v>1</v>
      </c>
      <c r="AA31" s="88" t="str">
        <f>IF(AA$4&gt;cpu_config!$C$5,"-",IF(AA$4&gt;cpu_config!$C$6,"0",IF(AA$4&gt;=3,"1",IF(AA$4&gt;=2,"0","A"))))</f>
        <v>1</v>
      </c>
      <c r="AB31" s="88" t="str">
        <f>IF(AB$4&gt;cpu_config!$C$5,"-",IF(AB$4&gt;cpu_config!$C$6,"0",IF(AB$4&gt;=3,"1",IF(AB$4&gt;=2,"0","A"))))</f>
        <v>1</v>
      </c>
      <c r="AC31" s="88" t="str">
        <f>IF(AC$4&gt;cpu_config!$C$5,"-",IF(AC$4&gt;cpu_config!$C$6,"0",IF(AC$4&gt;=3,"1",IF(AC$4&gt;=2,"0","A"))))</f>
        <v>1</v>
      </c>
      <c r="AD31" s="88" t="str">
        <f>IF(AD$4&gt;cpu_config!$C$5,"-",IF(AD$4&gt;cpu_config!$C$6,"0",IF(AD$4&gt;=3,"1",IF(AD$4&gt;=2,"0","A"))))</f>
        <v>1</v>
      </c>
      <c r="AE31" s="88" t="str">
        <f>IF(AE$4&gt;cpu_config!$C$5,"-",IF(AE$4&gt;cpu_config!$C$6,"0",IF(AE$4&gt;=3,"1",IF(AE$4&gt;=2,"0","A"))))</f>
        <v>1</v>
      </c>
      <c r="AF31" s="88" t="str">
        <f>IF(AF$4&gt;cpu_config!$C$5,"-",IF(AF$4&gt;cpu_config!$C$6,"0",IF(AF$4&gt;=3,"1",IF(AF$4&gt;=2,"0","A"))))</f>
        <v>1</v>
      </c>
      <c r="AG31" s="88" t="str">
        <f>IF(AG$4&gt;cpu_config!$C$5,"-",IF(AG$4&gt;cpu_config!$C$6,"0",IF(AG$4&gt;=3,"1",IF(AG$4&gt;=2,"0","A"))))</f>
        <v>0</v>
      </c>
      <c r="AH31" s="88" t="str">
        <f>IF(AH$4&gt;cpu_config!$C$5,"-",IF(AH$4&gt;cpu_config!$C$6,"0",IF(AH$4&gt;=3,"1",IF(AH$4&gt;=2,"0","A"))))</f>
        <v>A</v>
      </c>
      <c r="AI31" s="89" t="str">
        <f>IF(AI$4&gt;cpu_config!$C$5,"-",IF(AI$4&gt;cpu_config!$C$6,"0",IF(AI$4&gt;=3,"1",IF(AI$4&gt;=2,"0","A"))))</f>
        <v>A</v>
      </c>
    </row>
    <row r="32" spans="2:35" ht="15.75" thickBot="1">
      <c r="B32" s="239"/>
      <c r="C32" s="194" t="s">
        <v>36</v>
      </c>
      <c r="D32" s="93" t="str">
        <f>IF(D$4&gt;cpu_config!$C$5,"-",IF(D$4&gt;cpu_config!$C$6,"0",IF(D$4&gt;=3,"1",IF(D$4&gt;=2,"1","A"))))</f>
        <v>-</v>
      </c>
      <c r="E32" s="93" t="str">
        <f>IF(E$4&gt;cpu_config!$C$5,"-",IF(E$4&gt;cpu_config!$C$6,"0",IF(E$4&gt;=3,"1",IF(E$4&gt;=2,"1","A"))))</f>
        <v>-</v>
      </c>
      <c r="F32" s="93" t="str">
        <f>IF(F$4&gt;cpu_config!$C$5,"-",IF(F$4&gt;cpu_config!$C$6,"0",IF(F$4&gt;=3,"1",IF(F$4&gt;=2,"1","A"))))</f>
        <v>-</v>
      </c>
      <c r="G32" s="93" t="str">
        <f>IF(G$4&gt;cpu_config!$C$5,"-",IF(G$4&gt;cpu_config!$C$6,"0",IF(G$4&gt;=3,"1",IF(G$4&gt;=2,"1","A"))))</f>
        <v>-</v>
      </c>
      <c r="H32" s="93" t="str">
        <f>IF(H$4&gt;cpu_config!$C$5,"-",IF(H$4&gt;cpu_config!$C$6,"0",IF(H$4&gt;=3,"1",IF(H$4&gt;=2,"1","A"))))</f>
        <v>-</v>
      </c>
      <c r="I32" s="93" t="str">
        <f>IF(I$4&gt;cpu_config!$C$5,"-",IF(I$4&gt;cpu_config!$C$6,"0",IF(I$4&gt;=3,"1",IF(I$4&gt;=2,"1","A"))))</f>
        <v>-</v>
      </c>
      <c r="J32" s="93" t="str">
        <f>IF(J$4&gt;cpu_config!$C$5,"-",IF(J$4&gt;cpu_config!$C$6,"0",IF(J$4&gt;=3,"1",IF(J$4&gt;=2,"1","A"))))</f>
        <v>-</v>
      </c>
      <c r="K32" s="93" t="str">
        <f>IF(K$4&gt;cpu_config!$C$5,"-",IF(K$4&gt;cpu_config!$C$6,"0",IF(K$4&gt;=3,"1",IF(K$4&gt;=2,"1","A"))))</f>
        <v>-</v>
      </c>
      <c r="L32" s="93" t="str">
        <f>IF(L$4&gt;cpu_config!$C$5,"-",IF(L$4&gt;cpu_config!$C$6,"0",IF(L$4&gt;=3,"1",IF(L$4&gt;=2,"1","A"))))</f>
        <v>-</v>
      </c>
      <c r="M32" s="93" t="str">
        <f>IF(M$4&gt;cpu_config!$C$5,"-",IF(M$4&gt;cpu_config!$C$6,"0",IF(M$4&gt;=3,"1",IF(M$4&gt;=2,"1","A"))))</f>
        <v>-</v>
      </c>
      <c r="N32" s="93" t="str">
        <f>IF(N$4&gt;cpu_config!$C$5,"-",IF(N$4&gt;cpu_config!$C$6,"0",IF(N$4&gt;=3,"1",IF(N$4&gt;=2,"1","A"))))</f>
        <v>-</v>
      </c>
      <c r="O32" s="93" t="str">
        <f>IF(O$4&gt;cpu_config!$C$5,"-",IF(O$4&gt;cpu_config!$C$6,"0",IF(O$4&gt;=3,"1",IF(O$4&gt;=2,"1","A"))))</f>
        <v>-</v>
      </c>
      <c r="P32" s="93" t="str">
        <f>IF(P$4&gt;cpu_config!$C$5,"-",IF(P$4&gt;cpu_config!$C$6,"0",IF(P$4&gt;=3,"1",IF(P$4&gt;=2,"1","A"))))</f>
        <v>-</v>
      </c>
      <c r="Q32" s="93" t="str">
        <f>IF(Q$4&gt;cpu_config!$C$5,"-",IF(Q$4&gt;cpu_config!$C$6,"0",IF(Q$4&gt;=3,"1",IF(Q$4&gt;=2,"1","A"))))</f>
        <v>0</v>
      </c>
      <c r="R32" s="93" t="str">
        <f>IF(R$4&gt;cpu_config!$C$5,"-",IF(R$4&gt;cpu_config!$C$6,"0",IF(R$4&gt;=3,"1",IF(R$4&gt;=2,"1","A"))))</f>
        <v>0</v>
      </c>
      <c r="S32" s="93" t="str">
        <f>IF(S$4&gt;cpu_config!$C$5,"-",IF(S$4&gt;cpu_config!$C$6,"0",IF(S$4&gt;=3,"1",IF(S$4&gt;=2,"1","A"))))</f>
        <v>0</v>
      </c>
      <c r="T32" s="93" t="str">
        <f>IF(T$4&gt;cpu_config!$C$5,"-",IF(T$4&gt;cpu_config!$C$6,"0",IF(T$4&gt;=3,"1",IF(T$4&gt;=2,"1","A"))))</f>
        <v>1</v>
      </c>
      <c r="U32" s="93" t="str">
        <f>IF(U$4&gt;cpu_config!$C$5,"-",IF(U$4&gt;cpu_config!$C$6,"0",IF(U$4&gt;=3,"1",IF(U$4&gt;=2,"1","A"))))</f>
        <v>1</v>
      </c>
      <c r="V32" s="93" t="str">
        <f>IF(V$4&gt;cpu_config!$C$5,"-",IF(V$4&gt;cpu_config!$C$6,"0",IF(V$4&gt;=3,"1",IF(V$4&gt;=2,"1","A"))))</f>
        <v>1</v>
      </c>
      <c r="W32" s="93" t="str">
        <f>IF(W$4&gt;cpu_config!$C$5,"-",IF(W$4&gt;cpu_config!$C$6,"0",IF(W$4&gt;=3,"1",IF(W$4&gt;=2,"1","A"))))</f>
        <v>1</v>
      </c>
      <c r="X32" s="93" t="str">
        <f>IF(X$4&gt;cpu_config!$C$5,"-",IF(X$4&gt;cpu_config!$C$6,"0",IF(X$4&gt;=3,"1",IF(X$4&gt;=2,"1","A"))))</f>
        <v>1</v>
      </c>
      <c r="Y32" s="93" t="str">
        <f>IF(Y$4&gt;cpu_config!$C$5,"-",IF(Y$4&gt;cpu_config!$C$6,"0",IF(Y$4&gt;=3,"1",IF(Y$4&gt;=2,"1","A"))))</f>
        <v>1</v>
      </c>
      <c r="Z32" s="93" t="str">
        <f>IF(Z$4&gt;cpu_config!$C$5,"-",IF(Z$4&gt;cpu_config!$C$6,"0",IF(Z$4&gt;=3,"1",IF(Z$4&gt;=2,"1","A"))))</f>
        <v>1</v>
      </c>
      <c r="AA32" s="93" t="str">
        <f>IF(AA$4&gt;cpu_config!$C$5,"-",IF(AA$4&gt;cpu_config!$C$6,"0",IF(AA$4&gt;=3,"1",IF(AA$4&gt;=2,"1","A"))))</f>
        <v>1</v>
      </c>
      <c r="AB32" s="93" t="str">
        <f>IF(AB$4&gt;cpu_config!$C$5,"-",IF(AB$4&gt;cpu_config!$C$6,"0",IF(AB$4&gt;=3,"1",IF(AB$4&gt;=2,"1","A"))))</f>
        <v>1</v>
      </c>
      <c r="AC32" s="93" t="str">
        <f>IF(AC$4&gt;cpu_config!$C$5,"-",IF(AC$4&gt;cpu_config!$C$6,"0",IF(AC$4&gt;=3,"1",IF(AC$4&gt;=2,"1","A"))))</f>
        <v>1</v>
      </c>
      <c r="AD32" s="93" t="str">
        <f>IF(AD$4&gt;cpu_config!$C$5,"-",IF(AD$4&gt;cpu_config!$C$6,"0",IF(AD$4&gt;=3,"1",IF(AD$4&gt;=2,"1","A"))))</f>
        <v>1</v>
      </c>
      <c r="AE32" s="93" t="str">
        <f>IF(AE$4&gt;cpu_config!$C$5,"-",IF(AE$4&gt;cpu_config!$C$6,"0",IF(AE$4&gt;=3,"1",IF(AE$4&gt;=2,"1","A"))))</f>
        <v>1</v>
      </c>
      <c r="AF32" s="93" t="str">
        <f>IF(AF$4&gt;cpu_config!$C$5,"-",IF(AF$4&gt;cpu_config!$C$6,"0",IF(AF$4&gt;=3,"1",IF(AF$4&gt;=2,"1","A"))))</f>
        <v>1</v>
      </c>
      <c r="AG32" s="93" t="str">
        <f>IF(AG$4&gt;cpu_config!$C$5,"-",IF(AG$4&gt;cpu_config!$C$6,"0",IF(AG$4&gt;=3,"1",IF(AG$4&gt;=2,"1","A"))))</f>
        <v>1</v>
      </c>
      <c r="AH32" s="93" t="str">
        <f>IF(AH$4&gt;cpu_config!$C$5,"-",IF(AH$4&gt;cpu_config!$C$6,"0",IF(AH$4&gt;=3,"1",IF(AH$4&gt;=2,"1","A"))))</f>
        <v>A</v>
      </c>
      <c r="AI32" s="94" t="str">
        <f>IF(AI$4&gt;cpu_config!$C$5,"-",IF(AI$4&gt;cpu_config!$C$6,"0",IF(AI$4&gt;=3,"1",IF(AI$4&gt;=2,"1","A"))))</f>
        <v>A</v>
      </c>
    </row>
    <row r="33" spans="2:48" ht="15.75" thickBot="1"/>
    <row r="34" spans="2:48">
      <c r="B34" s="267" t="s">
        <v>63</v>
      </c>
      <c r="C34" s="268"/>
      <c r="D34" s="268"/>
      <c r="E34" s="268"/>
      <c r="F34" s="268"/>
      <c r="G34" s="268"/>
      <c r="H34" s="268"/>
      <c r="I34" s="268"/>
      <c r="J34" s="268"/>
      <c r="K34" s="268"/>
      <c r="L34" s="268"/>
      <c r="M34" s="268"/>
      <c r="N34" s="268"/>
      <c r="O34" s="268"/>
      <c r="P34" s="268"/>
      <c r="Q34" s="268"/>
      <c r="R34" s="268"/>
      <c r="S34" s="268"/>
      <c r="T34" s="268"/>
      <c r="U34" s="268"/>
      <c r="V34" s="268"/>
      <c r="W34" s="268"/>
      <c r="X34" s="268"/>
      <c r="Y34" s="268"/>
      <c r="Z34" s="268"/>
      <c r="AA34" s="268"/>
      <c r="AB34" s="268"/>
      <c r="AC34" s="268"/>
      <c r="AD34" s="268"/>
      <c r="AE34" s="268"/>
      <c r="AF34" s="268"/>
      <c r="AG34" s="268"/>
      <c r="AH34" s="268"/>
      <c r="AI34" s="269"/>
    </row>
    <row r="35" spans="2:48" ht="15" customHeight="1">
      <c r="B35" s="246"/>
      <c r="C35" s="247"/>
      <c r="D35" s="265" t="s">
        <v>22</v>
      </c>
      <c r="E35" s="266"/>
      <c r="F35" s="266"/>
      <c r="G35" s="266"/>
      <c r="H35" s="266"/>
      <c r="I35" s="266"/>
      <c r="J35" s="266"/>
      <c r="K35" s="266"/>
      <c r="L35" s="266"/>
      <c r="M35" s="266"/>
      <c r="N35" s="266"/>
      <c r="O35" s="266"/>
      <c r="P35" s="266"/>
      <c r="Q35" s="266"/>
      <c r="R35" s="266"/>
      <c r="S35" s="266"/>
      <c r="T35" s="266"/>
      <c r="U35" s="266"/>
      <c r="V35" s="266"/>
      <c r="W35" s="266"/>
      <c r="X35" s="266"/>
      <c r="Y35" s="266"/>
      <c r="Z35" s="266"/>
      <c r="AA35" s="266"/>
      <c r="AB35" s="266"/>
      <c r="AC35" s="266"/>
      <c r="AD35" s="266"/>
      <c r="AE35" s="266"/>
      <c r="AF35" s="266"/>
      <c r="AG35" s="266"/>
      <c r="AH35" s="266"/>
      <c r="AI35" s="276"/>
      <c r="AJ35" s="304" t="s">
        <v>93</v>
      </c>
      <c r="AK35" s="7"/>
      <c r="AL35" s="302" t="s">
        <v>71</v>
      </c>
      <c r="AM35" s="302"/>
      <c r="AN35" s="302"/>
      <c r="AO35" s="302"/>
      <c r="AP35" s="302"/>
      <c r="AQ35" s="302"/>
      <c r="AR35" s="302"/>
      <c r="AS35" s="302"/>
      <c r="AT35" s="302"/>
      <c r="AU35" s="302"/>
      <c r="AV35" s="302"/>
    </row>
    <row r="36" spans="2:48" ht="15.75" thickBot="1">
      <c r="B36" s="248"/>
      <c r="C36" s="249"/>
      <c r="D36" s="21">
        <v>31</v>
      </c>
      <c r="E36" s="21">
        <f>D36-1</f>
        <v>30</v>
      </c>
      <c r="F36" s="21">
        <f t="shared" ref="F36:AI36" si="1">E36-1</f>
        <v>29</v>
      </c>
      <c r="G36" s="21">
        <f t="shared" si="1"/>
        <v>28</v>
      </c>
      <c r="H36" s="21">
        <f t="shared" si="1"/>
        <v>27</v>
      </c>
      <c r="I36" s="21">
        <f t="shared" si="1"/>
        <v>26</v>
      </c>
      <c r="J36" s="21">
        <f t="shared" si="1"/>
        <v>25</v>
      </c>
      <c r="K36" s="21">
        <f t="shared" si="1"/>
        <v>24</v>
      </c>
      <c r="L36" s="21">
        <f t="shared" si="1"/>
        <v>23</v>
      </c>
      <c r="M36" s="21">
        <f t="shared" si="1"/>
        <v>22</v>
      </c>
      <c r="N36" s="21">
        <f t="shared" si="1"/>
        <v>21</v>
      </c>
      <c r="O36" s="21">
        <f t="shared" si="1"/>
        <v>20</v>
      </c>
      <c r="P36" s="21">
        <f t="shared" si="1"/>
        <v>19</v>
      </c>
      <c r="Q36" s="21">
        <f t="shared" si="1"/>
        <v>18</v>
      </c>
      <c r="R36" s="21">
        <f t="shared" si="1"/>
        <v>17</v>
      </c>
      <c r="S36" s="21">
        <f t="shared" si="1"/>
        <v>16</v>
      </c>
      <c r="T36" s="21">
        <f t="shared" si="1"/>
        <v>15</v>
      </c>
      <c r="U36" s="21">
        <f t="shared" si="1"/>
        <v>14</v>
      </c>
      <c r="V36" s="21">
        <f t="shared" si="1"/>
        <v>13</v>
      </c>
      <c r="W36" s="21">
        <f t="shared" si="1"/>
        <v>12</v>
      </c>
      <c r="X36" s="21">
        <f t="shared" si="1"/>
        <v>11</v>
      </c>
      <c r="Y36" s="21">
        <f t="shared" si="1"/>
        <v>10</v>
      </c>
      <c r="Z36" s="21">
        <f t="shared" si="1"/>
        <v>9</v>
      </c>
      <c r="AA36" s="21">
        <f t="shared" si="1"/>
        <v>8</v>
      </c>
      <c r="AB36" s="21">
        <f t="shared" si="1"/>
        <v>7</v>
      </c>
      <c r="AC36" s="21">
        <f t="shared" si="1"/>
        <v>6</v>
      </c>
      <c r="AD36" s="21">
        <f t="shared" si="1"/>
        <v>5</v>
      </c>
      <c r="AE36" s="21">
        <f t="shared" si="1"/>
        <v>4</v>
      </c>
      <c r="AF36" s="21">
        <f t="shared" si="1"/>
        <v>3</v>
      </c>
      <c r="AG36" s="21">
        <f t="shared" si="1"/>
        <v>2</v>
      </c>
      <c r="AH36" s="21">
        <f t="shared" si="1"/>
        <v>1</v>
      </c>
      <c r="AI36" s="40">
        <f t="shared" si="1"/>
        <v>0</v>
      </c>
      <c r="AJ36" s="7" t="s">
        <v>95</v>
      </c>
      <c r="AK36" s="303"/>
      <c r="AL36" s="302"/>
      <c r="AM36" s="302"/>
      <c r="AN36" s="302"/>
      <c r="AO36" s="302"/>
      <c r="AP36" s="302"/>
      <c r="AQ36" s="302"/>
      <c r="AR36" s="302"/>
      <c r="AS36" s="302"/>
      <c r="AT36" s="302"/>
      <c r="AU36" s="302"/>
      <c r="AV36" s="302"/>
    </row>
    <row r="37" spans="2:48" ht="15" customHeight="1">
      <c r="B37" s="270" t="s">
        <v>37</v>
      </c>
      <c r="C37" s="27" t="str">
        <f>'Memory Regions'!B4</f>
        <v>SDRAM_PAGE</v>
      </c>
      <c r="D37" s="95"/>
      <c r="E37" s="95"/>
      <c r="F37" s="95"/>
      <c r="G37" s="95"/>
      <c r="H37" s="96"/>
      <c r="I37" s="95"/>
      <c r="J37" s="95"/>
      <c r="K37" s="95"/>
      <c r="L37" s="96"/>
      <c r="M37" s="97"/>
      <c r="N37" s="97"/>
      <c r="O37" s="97"/>
      <c r="P37" s="97"/>
      <c r="Q37" s="97">
        <v>0</v>
      </c>
      <c r="R37" s="97">
        <v>0</v>
      </c>
      <c r="S37" s="97">
        <v>0</v>
      </c>
      <c r="T37" s="97">
        <v>0</v>
      </c>
      <c r="U37" s="98">
        <v>0</v>
      </c>
      <c r="V37" s="98">
        <v>0</v>
      </c>
      <c r="W37" s="98">
        <v>0</v>
      </c>
      <c r="X37" s="98">
        <v>0</v>
      </c>
      <c r="Y37" s="98">
        <v>0</v>
      </c>
      <c r="Z37" s="98">
        <v>0</v>
      </c>
      <c r="AA37" s="98">
        <v>0</v>
      </c>
      <c r="AB37" s="98">
        <v>0</v>
      </c>
      <c r="AC37" s="98">
        <v>0</v>
      </c>
      <c r="AD37" s="98">
        <v>0</v>
      </c>
      <c r="AE37" s="98">
        <v>0</v>
      </c>
      <c r="AF37" s="98">
        <v>0</v>
      </c>
      <c r="AG37" s="98">
        <v>0</v>
      </c>
      <c r="AH37" s="98">
        <v>0</v>
      </c>
      <c r="AI37" s="99">
        <v>0</v>
      </c>
      <c r="AJ37" s="7"/>
      <c r="AK37" s="303"/>
      <c r="AL37" s="302"/>
      <c r="AM37" s="302"/>
      <c r="AN37" s="302"/>
      <c r="AO37" s="302"/>
      <c r="AP37" s="302"/>
      <c r="AQ37" s="302"/>
      <c r="AR37" s="302"/>
      <c r="AS37" s="302"/>
      <c r="AT37" s="302"/>
      <c r="AU37" s="302"/>
      <c r="AV37" s="302"/>
    </row>
    <row r="38" spans="2:48">
      <c r="B38" s="271"/>
      <c r="C38" s="28" t="str">
        <f>'Memory Regions'!B5</f>
        <v>SDRAM</v>
      </c>
      <c r="D38" s="100"/>
      <c r="E38" s="100"/>
      <c r="F38" s="100"/>
      <c r="G38" s="101"/>
      <c r="H38" s="100"/>
      <c r="I38" s="100"/>
      <c r="J38" s="100"/>
      <c r="K38" s="100"/>
      <c r="L38" s="101"/>
      <c r="M38" s="101"/>
      <c r="N38" s="102"/>
      <c r="O38" s="102"/>
      <c r="P38" s="102"/>
      <c r="Q38" s="102">
        <v>0</v>
      </c>
      <c r="R38" s="102">
        <v>0</v>
      </c>
      <c r="S38" s="102">
        <v>1</v>
      </c>
      <c r="T38" s="102"/>
      <c r="U38" s="102"/>
      <c r="V38" s="102"/>
      <c r="W38" s="102"/>
      <c r="X38" s="102"/>
      <c r="Y38" s="102"/>
      <c r="Z38" s="102"/>
      <c r="AA38" s="102"/>
      <c r="AB38" s="102"/>
      <c r="AC38" s="102"/>
      <c r="AD38" s="102"/>
      <c r="AE38" s="102"/>
      <c r="AF38" s="102"/>
      <c r="AG38" s="102"/>
      <c r="AH38" s="102"/>
      <c r="AI38" s="103"/>
      <c r="AJ38" s="7" t="s">
        <v>94</v>
      </c>
      <c r="AK38" s="303"/>
      <c r="AL38" s="302"/>
      <c r="AM38" s="302"/>
      <c r="AN38" s="302"/>
      <c r="AO38" s="302"/>
      <c r="AP38" s="302"/>
      <c r="AQ38" s="302"/>
      <c r="AR38" s="302"/>
      <c r="AS38" s="302"/>
      <c r="AT38" s="302"/>
      <c r="AU38" s="302"/>
      <c r="AV38" s="302"/>
    </row>
    <row r="39" spans="2:48">
      <c r="B39" s="271"/>
      <c r="C39" s="28" t="str">
        <f>'Memory Regions'!B6</f>
        <v>AUDIO</v>
      </c>
      <c r="D39" s="100"/>
      <c r="E39" s="100"/>
      <c r="F39" s="100"/>
      <c r="G39" s="100"/>
      <c r="H39" s="100"/>
      <c r="I39" s="100"/>
      <c r="J39" s="100"/>
      <c r="K39" s="100"/>
      <c r="L39" s="101"/>
      <c r="M39" s="101"/>
      <c r="N39" s="101"/>
      <c r="O39" s="101"/>
      <c r="P39" s="101"/>
      <c r="Q39" s="104">
        <v>1</v>
      </c>
      <c r="R39" s="104">
        <v>0</v>
      </c>
      <c r="S39" s="104">
        <v>0</v>
      </c>
      <c r="T39" s="104">
        <v>1</v>
      </c>
      <c r="U39" s="104">
        <v>1</v>
      </c>
      <c r="V39" s="104">
        <v>1</v>
      </c>
      <c r="W39" s="104">
        <v>1</v>
      </c>
      <c r="X39" s="104">
        <v>0</v>
      </c>
      <c r="Y39" s="104">
        <v>0</v>
      </c>
      <c r="Z39" s="104"/>
      <c r="AA39" s="104"/>
      <c r="AB39" s="104"/>
      <c r="AC39" s="104"/>
      <c r="AD39" s="102"/>
      <c r="AE39" s="102"/>
      <c r="AF39" s="102"/>
      <c r="AG39" s="102"/>
      <c r="AH39" s="102"/>
      <c r="AI39" s="103"/>
      <c r="AJ39" s="7">
        <v>4</v>
      </c>
      <c r="AK39" s="303"/>
      <c r="AL39" s="302"/>
      <c r="AM39" s="302"/>
      <c r="AN39" s="302"/>
      <c r="AO39" s="302"/>
      <c r="AP39" s="302"/>
      <c r="AQ39" s="302"/>
      <c r="AR39" s="302"/>
      <c r="AS39" s="302"/>
      <c r="AT39" s="302"/>
      <c r="AU39" s="302"/>
      <c r="AV39" s="302"/>
    </row>
    <row r="40" spans="2:48">
      <c r="B40" s="271"/>
      <c r="C40" s="28" t="str">
        <f>'Memory Regions'!B7</f>
        <v>VIDEO</v>
      </c>
      <c r="D40" s="100"/>
      <c r="E40" s="100"/>
      <c r="F40" s="100"/>
      <c r="G40" s="100"/>
      <c r="H40" s="100"/>
      <c r="I40" s="100"/>
      <c r="J40" s="100"/>
      <c r="K40" s="100"/>
      <c r="L40" s="101"/>
      <c r="M40" s="101"/>
      <c r="N40" s="101"/>
      <c r="O40" s="101"/>
      <c r="P40" s="101"/>
      <c r="Q40" s="104">
        <v>1</v>
      </c>
      <c r="R40" s="104">
        <v>0</v>
      </c>
      <c r="S40" s="104">
        <v>0</v>
      </c>
      <c r="T40" s="104">
        <v>1</v>
      </c>
      <c r="U40" s="104">
        <v>1</v>
      </c>
      <c r="V40" s="104">
        <v>1</v>
      </c>
      <c r="W40" s="104">
        <v>1</v>
      </c>
      <c r="X40" s="104">
        <v>0</v>
      </c>
      <c r="Y40" s="104">
        <v>1</v>
      </c>
      <c r="Z40" s="104"/>
      <c r="AA40" s="104"/>
      <c r="AB40" s="104"/>
      <c r="AC40" s="104"/>
      <c r="AD40" s="102"/>
      <c r="AE40" s="102"/>
      <c r="AF40" s="102"/>
      <c r="AG40" s="102"/>
      <c r="AH40" s="102"/>
      <c r="AI40" s="103"/>
      <c r="AJ40" s="7">
        <v>4</v>
      </c>
      <c r="AK40" s="303"/>
      <c r="AL40" s="302"/>
      <c r="AM40" s="302"/>
      <c r="AN40" s="302"/>
      <c r="AO40" s="302"/>
      <c r="AP40" s="302"/>
      <c r="AQ40" s="302"/>
      <c r="AR40" s="302"/>
      <c r="AS40" s="302"/>
      <c r="AT40" s="302"/>
      <c r="AU40" s="302"/>
      <c r="AV40" s="302"/>
    </row>
    <row r="41" spans="2:48">
      <c r="B41" s="271"/>
      <c r="C41" s="28" t="str">
        <f>'Memory Regions'!B8</f>
        <v>MMC</v>
      </c>
      <c r="D41" s="100"/>
      <c r="E41" s="100"/>
      <c r="F41" s="100"/>
      <c r="G41" s="100"/>
      <c r="H41" s="100"/>
      <c r="I41" s="100"/>
      <c r="J41" s="100"/>
      <c r="K41" s="100"/>
      <c r="L41" s="101"/>
      <c r="M41" s="101"/>
      <c r="N41" s="101"/>
      <c r="O41" s="101"/>
      <c r="P41" s="101"/>
      <c r="Q41" s="104">
        <v>1</v>
      </c>
      <c r="R41" s="104">
        <v>0</v>
      </c>
      <c r="S41" s="104">
        <v>0</v>
      </c>
      <c r="T41" s="104">
        <v>1</v>
      </c>
      <c r="U41" s="104">
        <v>1</v>
      </c>
      <c r="V41" s="104">
        <v>1</v>
      </c>
      <c r="W41" s="104">
        <v>1</v>
      </c>
      <c r="X41" s="104">
        <v>0</v>
      </c>
      <c r="Y41" s="104">
        <v>0</v>
      </c>
      <c r="Z41" s="104"/>
      <c r="AA41" s="104"/>
      <c r="AB41" s="104"/>
      <c r="AC41" s="104"/>
      <c r="AD41" s="104"/>
      <c r="AE41" s="104"/>
      <c r="AF41" s="102"/>
      <c r="AG41" s="102"/>
      <c r="AH41" s="102"/>
      <c r="AI41" s="103"/>
      <c r="AJ41" s="7">
        <v>4</v>
      </c>
      <c r="AK41" s="303"/>
      <c r="AL41" s="302"/>
      <c r="AM41" s="302"/>
      <c r="AN41" s="302"/>
      <c r="AO41" s="302"/>
      <c r="AP41" s="302"/>
      <c r="AQ41" s="302"/>
      <c r="AR41" s="302"/>
      <c r="AS41" s="302"/>
      <c r="AT41" s="302"/>
      <c r="AU41" s="302"/>
      <c r="AV41" s="302"/>
    </row>
    <row r="42" spans="2:48">
      <c r="B42" s="271"/>
      <c r="C42" s="28" t="str">
        <f>'Memory Regions'!B9</f>
        <v>DMA</v>
      </c>
      <c r="D42" s="100"/>
      <c r="E42" s="100"/>
      <c r="F42" s="100"/>
      <c r="G42" s="100"/>
      <c r="H42" s="100"/>
      <c r="I42" s="100"/>
      <c r="J42" s="100"/>
      <c r="K42" s="100"/>
      <c r="L42" s="100"/>
      <c r="M42" s="100"/>
      <c r="N42" s="100"/>
      <c r="O42" s="100"/>
      <c r="P42" s="101"/>
      <c r="Q42" s="100">
        <v>1</v>
      </c>
      <c r="R42" s="101">
        <v>0</v>
      </c>
      <c r="S42" s="101">
        <v>0</v>
      </c>
      <c r="T42" s="101">
        <v>1</v>
      </c>
      <c r="U42" s="101">
        <v>1</v>
      </c>
      <c r="V42" s="101">
        <v>1</v>
      </c>
      <c r="W42" s="101">
        <v>1</v>
      </c>
      <c r="X42" s="101">
        <v>0</v>
      </c>
      <c r="Y42" s="101">
        <v>1</v>
      </c>
      <c r="Z42" s="101"/>
      <c r="AA42" s="101"/>
      <c r="AB42" s="100"/>
      <c r="AC42" s="100"/>
      <c r="AD42" s="100"/>
      <c r="AE42" s="100"/>
      <c r="AF42" s="100"/>
      <c r="AG42" s="100"/>
      <c r="AH42" s="100"/>
      <c r="AI42" s="105"/>
      <c r="AJ42" s="7">
        <v>4</v>
      </c>
      <c r="AK42" s="303"/>
      <c r="AL42" s="302"/>
      <c r="AM42" s="302"/>
      <c r="AN42" s="302"/>
      <c r="AO42" s="302"/>
      <c r="AP42" s="302"/>
      <c r="AQ42" s="302"/>
      <c r="AR42" s="302"/>
      <c r="AS42" s="302"/>
      <c r="AT42" s="302"/>
      <c r="AU42" s="302"/>
      <c r="AV42" s="302"/>
    </row>
    <row r="43" spans="2:48">
      <c r="B43" s="271"/>
      <c r="C43" s="28" t="str">
        <f>'Memory Regions'!B10</f>
        <v>KEYBOARD</v>
      </c>
      <c r="D43" s="100"/>
      <c r="E43" s="100"/>
      <c r="F43" s="100"/>
      <c r="G43" s="100"/>
      <c r="H43" s="100"/>
      <c r="I43" s="100"/>
      <c r="J43" s="100"/>
      <c r="K43" s="100"/>
      <c r="L43" s="100"/>
      <c r="M43" s="100"/>
      <c r="N43" s="101"/>
      <c r="O43" s="101"/>
      <c r="P43" s="101"/>
      <c r="Q43" s="100">
        <v>1</v>
      </c>
      <c r="R43" s="101">
        <v>0</v>
      </c>
      <c r="S43" s="101">
        <v>0</v>
      </c>
      <c r="T43" s="101">
        <v>1</v>
      </c>
      <c r="U43" s="101">
        <v>1</v>
      </c>
      <c r="V43" s="101">
        <v>1</v>
      </c>
      <c r="W43" s="101">
        <v>1</v>
      </c>
      <c r="X43" s="101">
        <v>1</v>
      </c>
      <c r="Y43" s="101">
        <v>0</v>
      </c>
      <c r="Z43" s="101"/>
      <c r="AA43" s="101"/>
      <c r="AB43" s="101"/>
      <c r="AC43" s="101"/>
      <c r="AD43" s="101"/>
      <c r="AE43" s="101"/>
      <c r="AF43" s="101"/>
      <c r="AG43" s="101"/>
      <c r="AH43" s="101"/>
      <c r="AI43" s="111"/>
      <c r="AJ43" s="7">
        <v>4</v>
      </c>
      <c r="AK43" s="303"/>
      <c r="AL43" s="302"/>
      <c r="AM43" s="302"/>
      <c r="AN43" s="302"/>
      <c r="AO43" s="302"/>
      <c r="AP43" s="302"/>
      <c r="AQ43" s="302"/>
      <c r="AR43" s="302"/>
      <c r="AS43" s="302"/>
      <c r="AT43" s="302"/>
      <c r="AU43" s="302"/>
      <c r="AV43" s="302"/>
    </row>
    <row r="44" spans="2:48">
      <c r="B44" s="271"/>
      <c r="C44" s="28" t="str">
        <f>'Memory Regions'!B11</f>
        <v>MOUSE</v>
      </c>
      <c r="D44" s="100"/>
      <c r="E44" s="100"/>
      <c r="F44" s="100"/>
      <c r="G44" s="100"/>
      <c r="H44" s="100"/>
      <c r="I44" s="100"/>
      <c r="J44" s="100"/>
      <c r="K44" s="100"/>
      <c r="L44" s="100"/>
      <c r="M44" s="100"/>
      <c r="N44" s="100"/>
      <c r="O44" s="100"/>
      <c r="P44" s="100"/>
      <c r="Q44" s="100">
        <v>1</v>
      </c>
      <c r="R44" s="101">
        <v>0</v>
      </c>
      <c r="S44" s="101">
        <v>0</v>
      </c>
      <c r="T44" s="101">
        <v>1</v>
      </c>
      <c r="U44" s="101">
        <v>1</v>
      </c>
      <c r="V44" s="101">
        <v>1</v>
      </c>
      <c r="W44" s="101">
        <v>1</v>
      </c>
      <c r="X44" s="101">
        <v>1</v>
      </c>
      <c r="Y44" s="101">
        <v>1</v>
      </c>
      <c r="Z44" s="101"/>
      <c r="AA44" s="101"/>
      <c r="AB44" s="101"/>
      <c r="AC44" s="101"/>
      <c r="AD44" s="101"/>
      <c r="AE44" s="101"/>
      <c r="AF44" s="101"/>
      <c r="AG44" s="101"/>
      <c r="AH44" s="101"/>
      <c r="AI44" s="111"/>
      <c r="AJ44" s="7">
        <v>4</v>
      </c>
      <c r="AK44" s="303"/>
      <c r="AL44" s="302"/>
      <c r="AM44" s="302"/>
      <c r="AN44" s="302"/>
      <c r="AO44" s="302"/>
      <c r="AP44" s="302"/>
      <c r="AQ44" s="302"/>
      <c r="AR44" s="302"/>
      <c r="AS44" s="302"/>
      <c r="AT44" s="302"/>
      <c r="AU44" s="302"/>
      <c r="AV44" s="302"/>
    </row>
    <row r="45" spans="2:48">
      <c r="B45" s="271"/>
      <c r="C45" s="28" t="str">
        <f>'Memory Regions'!B12</f>
        <v>BLITTER</v>
      </c>
      <c r="D45" s="100"/>
      <c r="E45" s="100"/>
      <c r="F45" s="100"/>
      <c r="G45" s="100"/>
      <c r="H45" s="100"/>
      <c r="I45" s="100"/>
      <c r="J45" s="100"/>
      <c r="K45" s="100"/>
      <c r="L45" s="100"/>
      <c r="M45" s="100"/>
      <c r="N45" s="100"/>
      <c r="O45" s="100"/>
      <c r="P45" s="100"/>
      <c r="Q45" s="100">
        <v>1</v>
      </c>
      <c r="R45" s="101">
        <v>0</v>
      </c>
      <c r="S45" s="101">
        <v>0</v>
      </c>
      <c r="T45" s="101">
        <v>1</v>
      </c>
      <c r="U45" s="101">
        <v>1</v>
      </c>
      <c r="V45" s="101">
        <v>1</v>
      </c>
      <c r="W45" s="101">
        <v>1</v>
      </c>
      <c r="X45" s="101">
        <v>1</v>
      </c>
      <c r="Y45" s="101">
        <v>0</v>
      </c>
      <c r="Z45" s="101"/>
      <c r="AA45" s="101"/>
      <c r="AB45" s="101"/>
      <c r="AC45" s="101"/>
      <c r="AD45" s="101"/>
      <c r="AE45" s="101"/>
      <c r="AF45" s="101"/>
      <c r="AG45" s="101"/>
      <c r="AH45" s="101"/>
      <c r="AI45" s="111"/>
      <c r="AJ45" s="7">
        <v>4</v>
      </c>
      <c r="AK45" s="303"/>
      <c r="AL45" s="302"/>
      <c r="AM45" s="302"/>
      <c r="AN45" s="302"/>
      <c r="AO45" s="302"/>
      <c r="AP45" s="302"/>
      <c r="AQ45" s="302"/>
      <c r="AR45" s="302"/>
      <c r="AS45" s="302"/>
      <c r="AT45" s="302"/>
      <c r="AU45" s="302"/>
      <c r="AV45" s="302"/>
    </row>
    <row r="46" spans="2:48">
      <c r="B46" s="271"/>
      <c r="C46" s="31" t="str">
        <f>'Memory Regions'!B13</f>
        <v>COPPER</v>
      </c>
      <c r="D46" s="106"/>
      <c r="E46" s="106"/>
      <c r="F46" s="106"/>
      <c r="G46" s="106"/>
      <c r="H46" s="106"/>
      <c r="I46" s="106"/>
      <c r="J46" s="106"/>
      <c r="K46" s="106"/>
      <c r="L46" s="106"/>
      <c r="M46" s="106"/>
      <c r="N46" s="106"/>
      <c r="O46" s="106"/>
      <c r="P46" s="106"/>
      <c r="Q46" s="106">
        <v>1</v>
      </c>
      <c r="R46" s="113">
        <v>0</v>
      </c>
      <c r="S46" s="113">
        <v>0</v>
      </c>
      <c r="T46" s="113">
        <v>1</v>
      </c>
      <c r="U46" s="113">
        <v>1</v>
      </c>
      <c r="V46" s="113">
        <v>1</v>
      </c>
      <c r="W46" s="113">
        <v>1</v>
      </c>
      <c r="X46" s="113">
        <v>1</v>
      </c>
      <c r="Y46" s="113">
        <v>1</v>
      </c>
      <c r="Z46" s="113"/>
      <c r="AA46" s="113"/>
      <c r="AB46" s="113"/>
      <c r="AC46" s="113"/>
      <c r="AD46" s="113"/>
      <c r="AE46" s="113"/>
      <c r="AF46" s="113"/>
      <c r="AG46" s="113"/>
      <c r="AH46" s="113"/>
      <c r="AI46" s="112"/>
      <c r="AJ46" s="7">
        <v>4</v>
      </c>
      <c r="AK46" s="303"/>
      <c r="AL46" s="302"/>
      <c r="AM46" s="302"/>
      <c r="AN46" s="302"/>
      <c r="AO46" s="302"/>
      <c r="AP46" s="302"/>
      <c r="AQ46" s="302"/>
      <c r="AR46" s="302"/>
      <c r="AS46" s="302"/>
      <c r="AT46" s="302"/>
      <c r="AU46" s="302"/>
      <c r="AV46" s="302"/>
    </row>
    <row r="47" spans="2:48">
      <c r="B47" s="271"/>
      <c r="C47" s="28" t="str">
        <f>'Memory Regions'!B14</f>
        <v>VRAM_BG0_MAP</v>
      </c>
      <c r="D47" s="100"/>
      <c r="E47" s="100"/>
      <c r="F47" s="100"/>
      <c r="G47" s="100"/>
      <c r="H47" s="100"/>
      <c r="I47" s="100"/>
      <c r="J47" s="100"/>
      <c r="K47" s="100"/>
      <c r="L47" s="101"/>
      <c r="M47" s="101"/>
      <c r="N47" s="101"/>
      <c r="O47" s="101"/>
      <c r="P47" s="101"/>
      <c r="Q47" s="104">
        <v>0</v>
      </c>
      <c r="R47" s="104">
        <v>1</v>
      </c>
      <c r="S47" s="104">
        <v>1</v>
      </c>
      <c r="T47" s="104">
        <v>1</v>
      </c>
      <c r="U47" s="104">
        <v>1</v>
      </c>
      <c r="V47" s="104">
        <v>1</v>
      </c>
      <c r="W47" s="104">
        <v>0</v>
      </c>
      <c r="X47" s="104">
        <v>0</v>
      </c>
      <c r="Y47" s="104"/>
      <c r="Z47" s="104"/>
      <c r="AA47" s="104"/>
      <c r="AB47" s="104"/>
      <c r="AC47" s="104"/>
      <c r="AD47" s="102"/>
      <c r="AE47" s="102"/>
      <c r="AF47" s="102"/>
      <c r="AG47" s="102"/>
      <c r="AH47" s="102"/>
      <c r="AI47" s="103"/>
      <c r="AJ47" s="7">
        <v>3</v>
      </c>
      <c r="AK47" s="303"/>
      <c r="AL47" s="169"/>
      <c r="AM47" s="169"/>
      <c r="AN47" s="169"/>
      <c r="AO47" s="169"/>
      <c r="AP47" s="169"/>
      <c r="AQ47" s="169"/>
      <c r="AR47" s="169"/>
      <c r="AS47" s="169"/>
    </row>
    <row r="48" spans="2:48">
      <c r="B48" s="271"/>
      <c r="C48" s="28" t="str">
        <f>'Memory Regions'!B15</f>
        <v>VRAM_BG1_MAP</v>
      </c>
      <c r="D48" s="100"/>
      <c r="E48" s="100"/>
      <c r="F48" s="100"/>
      <c r="G48" s="100"/>
      <c r="H48" s="100"/>
      <c r="I48" s="100"/>
      <c r="J48" s="100"/>
      <c r="K48" s="100"/>
      <c r="L48" s="101"/>
      <c r="M48" s="101"/>
      <c r="N48" s="101"/>
      <c r="O48" s="101"/>
      <c r="P48" s="101"/>
      <c r="Q48" s="104">
        <v>0</v>
      </c>
      <c r="R48" s="104">
        <v>1</v>
      </c>
      <c r="S48" s="104">
        <v>1</v>
      </c>
      <c r="T48" s="104">
        <v>1</v>
      </c>
      <c r="U48" s="104">
        <v>1</v>
      </c>
      <c r="V48" s="104">
        <v>1</v>
      </c>
      <c r="W48" s="104">
        <v>0</v>
      </c>
      <c r="X48" s="104">
        <v>1</v>
      </c>
      <c r="Y48" s="104"/>
      <c r="Z48" s="104"/>
      <c r="AA48" s="104"/>
      <c r="AB48" s="104"/>
      <c r="AC48" s="104"/>
      <c r="AD48" s="102"/>
      <c r="AE48" s="102"/>
      <c r="AF48" s="102"/>
      <c r="AG48" s="102"/>
      <c r="AH48" s="102"/>
      <c r="AI48" s="103"/>
      <c r="AJ48" s="7">
        <v>3</v>
      </c>
      <c r="AK48" s="303"/>
      <c r="AL48" s="169"/>
      <c r="AM48" s="169"/>
      <c r="AN48" s="169"/>
      <c r="AO48" s="169"/>
      <c r="AP48" s="169"/>
      <c r="AQ48" s="169"/>
      <c r="AR48" s="169"/>
      <c r="AS48" s="169"/>
    </row>
    <row r="49" spans="2:45">
      <c r="B49" s="271"/>
      <c r="C49" s="28" t="str">
        <f>'Memory Regions'!B16</f>
        <v>VRAM_BG2_MAP</v>
      </c>
      <c r="D49" s="100"/>
      <c r="E49" s="100"/>
      <c r="F49" s="100"/>
      <c r="G49" s="100"/>
      <c r="H49" s="100"/>
      <c r="I49" s="100"/>
      <c r="J49" s="100"/>
      <c r="K49" s="100"/>
      <c r="L49" s="101"/>
      <c r="M49" s="101"/>
      <c r="N49" s="101"/>
      <c r="O49" s="101"/>
      <c r="P49" s="101"/>
      <c r="Q49" s="104">
        <v>0</v>
      </c>
      <c r="R49" s="104">
        <v>1</v>
      </c>
      <c r="S49" s="104">
        <v>1</v>
      </c>
      <c r="T49" s="104">
        <v>1</v>
      </c>
      <c r="U49" s="104">
        <v>1</v>
      </c>
      <c r="V49" s="104">
        <v>1</v>
      </c>
      <c r="W49" s="104">
        <v>1</v>
      </c>
      <c r="X49" s="104">
        <v>0</v>
      </c>
      <c r="Y49" s="104"/>
      <c r="Z49" s="104"/>
      <c r="AA49" s="104"/>
      <c r="AB49" s="104"/>
      <c r="AC49" s="104"/>
      <c r="AD49" s="104"/>
      <c r="AE49" s="104"/>
      <c r="AF49" s="102"/>
      <c r="AG49" s="102"/>
      <c r="AH49" s="102"/>
      <c r="AI49" s="103"/>
      <c r="AJ49" s="7">
        <v>3</v>
      </c>
      <c r="AK49" s="303"/>
      <c r="AL49" s="169"/>
      <c r="AM49" s="169"/>
      <c r="AN49" s="169"/>
      <c r="AO49" s="169"/>
      <c r="AP49" s="169"/>
      <c r="AQ49" s="169"/>
      <c r="AR49" s="169"/>
      <c r="AS49" s="169"/>
    </row>
    <row r="50" spans="2:45">
      <c r="B50" s="271"/>
      <c r="C50" s="28" t="str">
        <f>'Memory Regions'!B17</f>
        <v>VRAM_BG0_CELLDATA</v>
      </c>
      <c r="D50" s="100"/>
      <c r="E50" s="100"/>
      <c r="F50" s="100"/>
      <c r="G50" s="100"/>
      <c r="H50" s="100"/>
      <c r="I50" s="100"/>
      <c r="J50" s="100"/>
      <c r="K50" s="100"/>
      <c r="L50" s="100"/>
      <c r="M50" s="101"/>
      <c r="N50" s="101"/>
      <c r="O50" s="101"/>
      <c r="P50" s="101"/>
      <c r="Q50" s="101">
        <v>0</v>
      </c>
      <c r="R50" s="101">
        <v>1</v>
      </c>
      <c r="S50" s="101">
        <v>0</v>
      </c>
      <c r="T50" s="101">
        <v>1</v>
      </c>
      <c r="U50" s="101">
        <v>1</v>
      </c>
      <c r="V50" s="101">
        <v>1</v>
      </c>
      <c r="W50" s="101">
        <v>0</v>
      </c>
      <c r="X50" s="101"/>
      <c r="Y50" s="101"/>
      <c r="Z50" s="101"/>
      <c r="AA50" s="101"/>
      <c r="AB50" s="100"/>
      <c r="AC50" s="100"/>
      <c r="AD50" s="100"/>
      <c r="AE50" s="100"/>
      <c r="AF50" s="100"/>
      <c r="AG50" s="100"/>
      <c r="AH50" s="100"/>
      <c r="AI50" s="105"/>
      <c r="AJ50" s="7">
        <v>1</v>
      </c>
      <c r="AK50" s="303"/>
      <c r="AL50" s="169"/>
      <c r="AM50" s="169"/>
      <c r="AN50" s="169"/>
      <c r="AO50" s="169"/>
      <c r="AP50" s="169"/>
      <c r="AQ50" s="169"/>
      <c r="AR50" s="169"/>
      <c r="AS50" s="169"/>
    </row>
    <row r="51" spans="2:45">
      <c r="B51" s="271"/>
      <c r="C51" s="28" t="str">
        <f>'Memory Regions'!B18</f>
        <v>VRAM_BG1_CELLDATA</v>
      </c>
      <c r="D51" s="100"/>
      <c r="E51" s="100"/>
      <c r="F51" s="100"/>
      <c r="G51" s="100"/>
      <c r="H51" s="100"/>
      <c r="I51" s="100"/>
      <c r="J51" s="100"/>
      <c r="K51" s="100"/>
      <c r="L51" s="100"/>
      <c r="M51" s="101"/>
      <c r="N51" s="101"/>
      <c r="O51" s="101"/>
      <c r="P51" s="101"/>
      <c r="Q51" s="101">
        <v>0</v>
      </c>
      <c r="R51" s="101">
        <v>1</v>
      </c>
      <c r="S51" s="101">
        <v>0</v>
      </c>
      <c r="T51" s="101">
        <v>1</v>
      </c>
      <c r="U51" s="101">
        <v>1</v>
      </c>
      <c r="V51" s="101">
        <v>1</v>
      </c>
      <c r="W51" s="101">
        <v>1</v>
      </c>
      <c r="X51" s="101"/>
      <c r="Y51" s="101"/>
      <c r="Z51" s="101"/>
      <c r="AA51" s="101"/>
      <c r="AB51" s="101"/>
      <c r="AC51" s="101"/>
      <c r="AD51" s="101"/>
      <c r="AE51" s="101"/>
      <c r="AF51" s="101"/>
      <c r="AG51" s="101"/>
      <c r="AH51" s="101"/>
      <c r="AI51" s="111"/>
      <c r="AJ51" s="7">
        <v>1</v>
      </c>
      <c r="AK51" s="303"/>
      <c r="AL51" s="169"/>
      <c r="AM51" s="169"/>
      <c r="AN51" s="169"/>
      <c r="AO51" s="169"/>
      <c r="AP51" s="169"/>
      <c r="AQ51" s="169"/>
      <c r="AR51" s="169"/>
      <c r="AS51" s="169"/>
    </row>
    <row r="52" spans="2:45">
      <c r="B52" s="271"/>
      <c r="C52" s="31" t="str">
        <f>'Memory Regions'!B19</f>
        <v>VRAM_BG2_CELLDATA</v>
      </c>
      <c r="D52" s="100"/>
      <c r="E52" s="100"/>
      <c r="F52" s="100"/>
      <c r="G52" s="100"/>
      <c r="H52" s="100"/>
      <c r="I52" s="100"/>
      <c r="J52" s="100"/>
      <c r="K52" s="100"/>
      <c r="L52" s="100"/>
      <c r="M52" s="101"/>
      <c r="N52" s="101"/>
      <c r="O52" s="101"/>
      <c r="P52" s="101"/>
      <c r="Q52" s="101">
        <v>0</v>
      </c>
      <c r="R52" s="101">
        <v>0</v>
      </c>
      <c r="S52" s="101">
        <v>1</v>
      </c>
      <c r="T52" s="101">
        <v>1</v>
      </c>
      <c r="U52" s="101">
        <v>1</v>
      </c>
      <c r="V52" s="101">
        <v>1</v>
      </c>
      <c r="W52" s="101">
        <v>0</v>
      </c>
      <c r="X52" s="101"/>
      <c r="Y52" s="101"/>
      <c r="Z52" s="101"/>
      <c r="AA52" s="101"/>
      <c r="AB52" s="101"/>
      <c r="AC52" s="101"/>
      <c r="AD52" s="101"/>
      <c r="AE52" s="101"/>
      <c r="AF52" s="101"/>
      <c r="AG52" s="101"/>
      <c r="AH52" s="101"/>
      <c r="AI52" s="111"/>
      <c r="AJ52" s="7">
        <v>2</v>
      </c>
      <c r="AK52" s="303"/>
      <c r="AL52" s="169"/>
      <c r="AM52" s="169"/>
      <c r="AN52" s="169"/>
      <c r="AO52" s="169"/>
      <c r="AP52" s="169"/>
      <c r="AQ52" s="169"/>
      <c r="AR52" s="169"/>
      <c r="AS52" s="169"/>
    </row>
    <row r="53" spans="2:45">
      <c r="B53" s="271"/>
      <c r="C53" s="31" t="str">
        <f>'Memory Regions'!B20</f>
        <v>VRAM_PALETTE</v>
      </c>
      <c r="D53" s="100"/>
      <c r="E53" s="100"/>
      <c r="F53" s="100"/>
      <c r="G53" s="100"/>
      <c r="H53" s="100"/>
      <c r="I53" s="100"/>
      <c r="J53" s="100"/>
      <c r="K53" s="100"/>
      <c r="L53" s="100"/>
      <c r="M53" s="101"/>
      <c r="N53" s="101"/>
      <c r="O53" s="101"/>
      <c r="P53" s="101"/>
      <c r="Q53" s="101">
        <v>0</v>
      </c>
      <c r="R53" s="101">
        <v>1</v>
      </c>
      <c r="S53" s="101">
        <v>1</v>
      </c>
      <c r="T53" s="101">
        <v>1</v>
      </c>
      <c r="U53" s="101">
        <v>1</v>
      </c>
      <c r="V53" s="101">
        <v>1</v>
      </c>
      <c r="W53" s="101">
        <v>1</v>
      </c>
      <c r="X53" s="101">
        <v>1</v>
      </c>
      <c r="Y53" s="101"/>
      <c r="Z53" s="101"/>
      <c r="AA53" s="101"/>
      <c r="AB53" s="101"/>
      <c r="AC53" s="101"/>
      <c r="AD53" s="101"/>
      <c r="AE53" s="101"/>
      <c r="AF53" s="101"/>
      <c r="AG53" s="101"/>
      <c r="AH53" s="101"/>
      <c r="AI53" s="111"/>
      <c r="AJ53" s="7">
        <v>3</v>
      </c>
      <c r="AK53" s="303"/>
      <c r="AL53" s="169"/>
      <c r="AM53" s="169"/>
      <c r="AN53" s="169"/>
      <c r="AO53" s="169"/>
      <c r="AP53" s="169"/>
      <c r="AQ53" s="169"/>
      <c r="AR53" s="169"/>
      <c r="AS53" s="169"/>
    </row>
    <row r="54" spans="2:45">
      <c r="B54" s="271"/>
      <c r="C54" s="31" t="str">
        <f>'Memory Regions'!B21</f>
        <v>VRAM_SPRITE_REGISTERS</v>
      </c>
      <c r="D54" s="100"/>
      <c r="E54" s="100"/>
      <c r="F54" s="100"/>
      <c r="G54" s="100"/>
      <c r="H54" s="100"/>
      <c r="I54" s="100"/>
      <c r="J54" s="100"/>
      <c r="K54" s="100"/>
      <c r="L54" s="100"/>
      <c r="M54" s="101"/>
      <c r="N54" s="101"/>
      <c r="O54" s="101"/>
      <c r="P54" s="101"/>
      <c r="Q54" s="101">
        <v>0</v>
      </c>
      <c r="R54" s="101">
        <v>0</v>
      </c>
      <c r="S54" s="101">
        <v>1</v>
      </c>
      <c r="T54" s="101">
        <v>1</v>
      </c>
      <c r="U54" s="101">
        <v>1</v>
      </c>
      <c r="V54" s="101">
        <v>1</v>
      </c>
      <c r="W54" s="101">
        <v>1</v>
      </c>
      <c r="X54" s="101" t="s">
        <v>24</v>
      </c>
      <c r="Y54" s="101"/>
      <c r="Z54" s="101"/>
      <c r="AA54" s="101"/>
      <c r="AB54" s="101"/>
      <c r="AC54" s="101"/>
      <c r="AD54" s="101"/>
      <c r="AE54" s="101"/>
      <c r="AF54" s="101"/>
      <c r="AG54" s="101"/>
      <c r="AH54" s="101"/>
      <c r="AI54" s="111"/>
      <c r="AJ54" s="7">
        <v>2</v>
      </c>
      <c r="AK54" s="7"/>
    </row>
    <row r="55" spans="2:45">
      <c r="B55" s="271"/>
      <c r="C55" s="31" t="str">
        <f>'Memory Regions'!B22</f>
        <v>VRAM_SPRITE_IMAGES</v>
      </c>
      <c r="D55" s="106"/>
      <c r="E55" s="106"/>
      <c r="F55" s="106"/>
      <c r="G55" s="106"/>
      <c r="H55" s="106"/>
      <c r="I55" s="106"/>
      <c r="J55" s="106"/>
      <c r="K55" s="106"/>
      <c r="L55" s="106"/>
      <c r="M55" s="113"/>
      <c r="N55" s="113"/>
      <c r="O55" s="113"/>
      <c r="P55" s="113"/>
      <c r="Q55" s="113">
        <v>0</v>
      </c>
      <c r="R55" s="113">
        <v>0</v>
      </c>
      <c r="S55" s="113">
        <v>0</v>
      </c>
      <c r="T55" s="113">
        <v>1</v>
      </c>
      <c r="U55" s="113">
        <v>1</v>
      </c>
      <c r="V55" s="113">
        <v>1</v>
      </c>
      <c r="W55" s="113"/>
      <c r="X55" s="113"/>
      <c r="Y55" s="113"/>
      <c r="Z55" s="113"/>
      <c r="AA55" s="113"/>
      <c r="AB55" s="113"/>
      <c r="AC55" s="113"/>
      <c r="AD55" s="113"/>
      <c r="AE55" s="113"/>
      <c r="AF55" s="113"/>
      <c r="AG55" s="113"/>
      <c r="AH55" s="113"/>
      <c r="AI55" s="112"/>
      <c r="AJ55" s="7">
        <v>0</v>
      </c>
      <c r="AK55" s="7"/>
    </row>
    <row r="56" spans="2:45" ht="15.75" thickBot="1">
      <c r="B56" s="272"/>
      <c r="C56" s="31" t="str">
        <f>'Memory Regions'!B23</f>
        <v>not_used</v>
      </c>
      <c r="D56" s="106"/>
      <c r="E56" s="106"/>
      <c r="F56" s="106"/>
      <c r="G56" s="106"/>
      <c r="H56" s="106"/>
      <c r="I56" s="106"/>
      <c r="J56" s="106"/>
      <c r="K56" s="106"/>
      <c r="L56" s="113"/>
      <c r="M56" s="113"/>
      <c r="N56" s="113"/>
      <c r="O56" s="113"/>
      <c r="P56" s="113"/>
      <c r="Q56" s="113"/>
      <c r="R56" s="113"/>
      <c r="S56" s="113"/>
      <c r="T56" s="113"/>
      <c r="U56" s="113"/>
      <c r="V56" s="113"/>
      <c r="W56" s="113"/>
      <c r="X56" s="113"/>
      <c r="Y56" s="113"/>
      <c r="Z56" s="113"/>
      <c r="AA56" s="113"/>
      <c r="AB56" s="113"/>
      <c r="AC56" s="113"/>
      <c r="AD56" s="113"/>
      <c r="AE56" s="113"/>
      <c r="AF56" s="113"/>
      <c r="AG56" s="113"/>
      <c r="AH56" s="113"/>
      <c r="AI56" s="112"/>
      <c r="AJ56" s="7"/>
      <c r="AK56" s="7"/>
    </row>
    <row r="57" spans="2:45">
      <c r="B57" s="223" t="s">
        <v>38</v>
      </c>
      <c r="C57" s="18" t="s">
        <v>34</v>
      </c>
      <c r="D57" s="33"/>
      <c r="E57" s="33"/>
      <c r="F57" s="33"/>
      <c r="G57" s="33"/>
      <c r="H57" s="33"/>
      <c r="I57" s="33"/>
      <c r="J57" s="33"/>
      <c r="K57" s="33"/>
      <c r="L57" s="33"/>
      <c r="M57" s="33"/>
      <c r="N57" s="33"/>
      <c r="O57" s="33"/>
      <c r="P57" s="33"/>
      <c r="Q57" s="33"/>
      <c r="R57" s="33"/>
      <c r="S57" s="33"/>
      <c r="T57" s="33"/>
      <c r="U57" s="33"/>
      <c r="V57" s="33"/>
      <c r="W57" s="33"/>
      <c r="X57" s="33"/>
      <c r="Y57" s="33"/>
      <c r="Z57" s="33"/>
      <c r="AA57" s="33"/>
      <c r="AB57" s="33"/>
      <c r="AC57" s="33"/>
      <c r="AD57" s="33"/>
      <c r="AE57" s="33"/>
      <c r="AF57" s="33"/>
      <c r="AG57" s="33"/>
      <c r="AH57" s="33"/>
      <c r="AI57" s="34"/>
    </row>
    <row r="58" spans="2:45">
      <c r="B58" s="224"/>
      <c r="C58" s="1" t="s">
        <v>75</v>
      </c>
      <c r="D58" s="32"/>
      <c r="E58" s="32"/>
      <c r="F58" s="32"/>
      <c r="G58" s="32"/>
      <c r="H58" s="32"/>
      <c r="I58" s="32"/>
      <c r="J58" s="32"/>
      <c r="K58" s="32"/>
      <c r="L58" s="32"/>
      <c r="M58" s="32"/>
      <c r="N58" s="32"/>
      <c r="O58" s="32"/>
      <c r="P58" s="32"/>
      <c r="Q58" s="32"/>
      <c r="R58" s="32"/>
      <c r="S58" s="32"/>
      <c r="T58" s="32"/>
      <c r="U58" s="32"/>
      <c r="V58" s="32"/>
      <c r="W58" s="32"/>
      <c r="X58" s="32"/>
      <c r="Y58" s="32"/>
      <c r="Z58" s="32"/>
      <c r="AA58" s="32"/>
      <c r="AB58" s="32"/>
      <c r="AC58" s="32"/>
      <c r="AD58" s="32"/>
      <c r="AE58" s="32"/>
      <c r="AF58" s="32"/>
      <c r="AG58" s="32"/>
      <c r="AH58" s="32"/>
      <c r="AI58" s="35"/>
    </row>
    <row r="59" spans="2:45">
      <c r="B59" s="224"/>
      <c r="C59" s="1" t="s">
        <v>76</v>
      </c>
      <c r="D59" s="32"/>
      <c r="E59" s="32"/>
      <c r="F59" s="32"/>
      <c r="G59" s="32"/>
      <c r="H59" s="32"/>
      <c r="I59" s="32"/>
      <c r="J59" s="32"/>
      <c r="K59" s="32"/>
      <c r="L59" s="32"/>
      <c r="M59" s="32"/>
      <c r="N59" s="32"/>
      <c r="O59" s="32"/>
      <c r="P59" s="32"/>
      <c r="Q59" s="32"/>
      <c r="R59" s="32"/>
      <c r="S59" s="32"/>
      <c r="T59" s="32"/>
      <c r="U59" s="32"/>
      <c r="V59" s="32"/>
      <c r="W59" s="32"/>
      <c r="X59" s="32"/>
      <c r="Y59" s="32"/>
      <c r="Z59" s="32"/>
      <c r="AA59" s="32"/>
      <c r="AB59" s="32"/>
      <c r="AC59" s="32"/>
      <c r="AD59" s="32"/>
      <c r="AE59" s="32"/>
      <c r="AF59" s="32"/>
      <c r="AG59" s="32"/>
      <c r="AH59" s="32"/>
      <c r="AI59" s="35"/>
    </row>
    <row r="60" spans="2:45">
      <c r="B60" s="224"/>
      <c r="C60" s="1" t="s">
        <v>77</v>
      </c>
      <c r="D60" s="32"/>
      <c r="E60" s="32"/>
      <c r="F60" s="32"/>
      <c r="G60" s="32"/>
      <c r="H60" s="32"/>
      <c r="I60" s="32"/>
      <c r="J60" s="32"/>
      <c r="K60" s="32"/>
      <c r="L60" s="32"/>
      <c r="M60" s="32"/>
      <c r="N60" s="32"/>
      <c r="O60" s="32"/>
      <c r="P60" s="32"/>
      <c r="Q60" s="32"/>
      <c r="R60" s="32"/>
      <c r="S60" s="32"/>
      <c r="T60" s="32"/>
      <c r="U60" s="32"/>
      <c r="V60" s="32"/>
      <c r="W60" s="32"/>
      <c r="X60" s="32"/>
      <c r="Y60" s="32"/>
      <c r="Z60" s="32"/>
      <c r="AA60" s="32"/>
      <c r="AB60" s="32"/>
      <c r="AC60" s="32"/>
      <c r="AD60" s="32"/>
      <c r="AE60" s="32"/>
      <c r="AF60" s="32"/>
      <c r="AG60" s="32"/>
      <c r="AH60" s="32"/>
      <c r="AI60" s="35"/>
    </row>
    <row r="61" spans="2:45">
      <c r="B61" s="224"/>
      <c r="C61" s="1" t="s">
        <v>78</v>
      </c>
      <c r="D61" s="32"/>
      <c r="E61" s="32"/>
      <c r="F61" s="32"/>
      <c r="G61" s="32"/>
      <c r="H61" s="32"/>
      <c r="I61" s="32"/>
      <c r="J61" s="32"/>
      <c r="K61" s="32"/>
      <c r="L61" s="32"/>
      <c r="M61" s="32"/>
      <c r="N61" s="32"/>
      <c r="O61" s="32"/>
      <c r="P61" s="32"/>
      <c r="Q61" s="32"/>
      <c r="R61" s="32"/>
      <c r="S61" s="32"/>
      <c r="T61" s="32"/>
      <c r="U61" s="32"/>
      <c r="V61" s="32"/>
      <c r="W61" s="32"/>
      <c r="X61" s="32"/>
      <c r="Y61" s="32"/>
      <c r="Z61" s="32"/>
      <c r="AA61" s="32"/>
      <c r="AB61" s="32"/>
      <c r="AC61" s="32"/>
      <c r="AD61" s="32"/>
      <c r="AE61" s="32"/>
      <c r="AF61" s="32"/>
      <c r="AG61" s="32"/>
      <c r="AH61" s="32"/>
      <c r="AI61" s="35"/>
    </row>
    <row r="62" spans="2:45">
      <c r="B62" s="224"/>
      <c r="C62" s="1" t="s">
        <v>79</v>
      </c>
      <c r="D62" s="32"/>
      <c r="E62" s="32"/>
      <c r="F62" s="32"/>
      <c r="G62" s="32"/>
      <c r="H62" s="32"/>
      <c r="I62" s="32"/>
      <c r="J62" s="32"/>
      <c r="K62" s="32"/>
      <c r="L62" s="32"/>
      <c r="M62" s="32"/>
      <c r="N62" s="32"/>
      <c r="O62" s="32"/>
      <c r="P62" s="32"/>
      <c r="Q62" s="32"/>
      <c r="R62" s="32"/>
      <c r="S62" s="32"/>
      <c r="T62" s="32"/>
      <c r="U62" s="32"/>
      <c r="V62" s="32"/>
      <c r="W62" s="32"/>
      <c r="X62" s="32"/>
      <c r="Y62" s="32"/>
      <c r="Z62" s="32"/>
      <c r="AA62" s="32"/>
      <c r="AB62" s="32"/>
      <c r="AC62" s="32"/>
      <c r="AD62" s="32"/>
      <c r="AE62" s="32"/>
      <c r="AF62" s="32"/>
      <c r="AG62" s="32"/>
      <c r="AH62" s="32"/>
      <c r="AI62" s="35"/>
    </row>
    <row r="63" spans="2:45">
      <c r="B63" s="224"/>
      <c r="C63" s="1" t="s">
        <v>35</v>
      </c>
      <c r="D63" s="32"/>
      <c r="E63" s="32"/>
      <c r="F63" s="32"/>
      <c r="G63" s="32"/>
      <c r="H63" s="32"/>
      <c r="I63" s="32"/>
      <c r="J63" s="32"/>
      <c r="K63" s="32"/>
      <c r="L63" s="32"/>
      <c r="M63" s="32"/>
      <c r="N63" s="32"/>
      <c r="O63" s="32"/>
      <c r="P63" s="32"/>
      <c r="Q63" s="32"/>
      <c r="R63" s="32"/>
      <c r="S63" s="32"/>
      <c r="T63" s="32"/>
      <c r="U63" s="32"/>
      <c r="V63" s="32"/>
      <c r="W63" s="32"/>
      <c r="X63" s="32"/>
      <c r="Y63" s="32"/>
      <c r="Z63" s="32"/>
      <c r="AA63" s="32"/>
      <c r="AB63" s="32"/>
      <c r="AC63" s="32"/>
      <c r="AD63" s="32"/>
      <c r="AE63" s="32"/>
      <c r="AF63" s="32"/>
      <c r="AG63" s="32"/>
      <c r="AH63" s="32"/>
      <c r="AI63" s="35"/>
    </row>
    <row r="64" spans="2:45" ht="15.75" thickBot="1">
      <c r="B64" s="225"/>
      <c r="C64" s="4" t="s">
        <v>36</v>
      </c>
      <c r="D64" s="36"/>
      <c r="E64" s="36"/>
      <c r="F64" s="36"/>
      <c r="G64" s="36"/>
      <c r="H64" s="36"/>
      <c r="I64" s="36"/>
      <c r="J64" s="36"/>
      <c r="K64" s="36"/>
      <c r="L64" s="36"/>
      <c r="M64" s="36"/>
      <c r="N64" s="36"/>
      <c r="O64" s="36"/>
      <c r="P64" s="36"/>
      <c r="Q64" s="36"/>
      <c r="R64" s="36"/>
      <c r="S64" s="36"/>
      <c r="T64" s="36"/>
      <c r="U64" s="36"/>
      <c r="V64" s="36"/>
      <c r="W64" s="36"/>
      <c r="X64" s="36"/>
      <c r="Y64" s="36"/>
      <c r="Z64" s="36"/>
      <c r="AA64" s="36"/>
      <c r="AB64" s="36"/>
      <c r="AC64" s="36"/>
      <c r="AD64" s="36"/>
      <c r="AE64" s="36"/>
      <c r="AF64" s="36"/>
      <c r="AG64" s="36"/>
      <c r="AH64" s="36"/>
      <c r="AI64" s="37"/>
    </row>
    <row r="65" spans="2:38" ht="15.75" thickBot="1"/>
    <row r="66" spans="2:38">
      <c r="B66" s="267" t="s">
        <v>64</v>
      </c>
      <c r="C66" s="268"/>
      <c r="D66" s="268"/>
      <c r="E66" s="268"/>
      <c r="F66" s="268"/>
      <c r="G66" s="268"/>
      <c r="H66" s="268"/>
      <c r="I66" s="268"/>
      <c r="J66" s="268"/>
      <c r="K66" s="268"/>
      <c r="L66" s="268"/>
      <c r="M66" s="268"/>
      <c r="N66" s="268"/>
      <c r="O66" s="268"/>
      <c r="P66" s="268"/>
      <c r="Q66" s="268"/>
      <c r="R66" s="268"/>
      <c r="S66" s="268"/>
      <c r="T66" s="268"/>
      <c r="U66" s="268"/>
      <c r="V66" s="268"/>
      <c r="W66" s="268"/>
      <c r="X66" s="268"/>
      <c r="Y66" s="268"/>
      <c r="Z66" s="268"/>
      <c r="AA66" s="268"/>
      <c r="AB66" s="268"/>
      <c r="AC66" s="268"/>
      <c r="AD66" s="268"/>
      <c r="AE66" s="268"/>
      <c r="AF66" s="268"/>
      <c r="AG66" s="268"/>
      <c r="AH66" s="268"/>
      <c r="AI66" s="268"/>
      <c r="AJ66" s="268"/>
      <c r="AK66" s="268"/>
      <c r="AL66" s="269"/>
    </row>
    <row r="67" spans="2:38">
      <c r="B67" s="246"/>
      <c r="C67" s="247"/>
      <c r="D67" s="265" t="s">
        <v>22</v>
      </c>
      <c r="E67" s="266"/>
      <c r="F67" s="266"/>
      <c r="G67" s="266"/>
      <c r="H67" s="266"/>
      <c r="I67" s="266"/>
      <c r="J67" s="266"/>
      <c r="K67" s="266"/>
      <c r="L67" s="266"/>
      <c r="M67" s="266"/>
      <c r="N67" s="266"/>
      <c r="O67" s="266"/>
      <c r="P67" s="266"/>
      <c r="Q67" s="266"/>
      <c r="R67" s="266"/>
      <c r="S67" s="266"/>
      <c r="T67" s="266"/>
      <c r="U67" s="266"/>
      <c r="V67" s="266"/>
      <c r="W67" s="266"/>
      <c r="X67" s="266"/>
      <c r="Y67" s="266"/>
      <c r="Z67" s="266"/>
      <c r="AA67" s="266"/>
      <c r="AB67" s="266"/>
      <c r="AC67" s="266"/>
      <c r="AD67" s="266"/>
      <c r="AE67" s="266"/>
      <c r="AF67" s="266"/>
      <c r="AG67" s="266"/>
      <c r="AH67" s="266"/>
      <c r="AI67" s="266"/>
      <c r="AJ67" s="244" t="s">
        <v>39</v>
      </c>
      <c r="AK67" s="244"/>
      <c r="AL67" s="245"/>
    </row>
    <row r="68" spans="2:38" ht="15.75" thickBot="1">
      <c r="B68" s="248"/>
      <c r="C68" s="247"/>
      <c r="D68" s="19">
        <v>31</v>
      </c>
      <c r="E68" s="19">
        <f>D68-1</f>
        <v>30</v>
      </c>
      <c r="F68" s="19">
        <f t="shared" ref="F68:AI68" si="2">E68-1</f>
        <v>29</v>
      </c>
      <c r="G68" s="19">
        <f t="shared" si="2"/>
        <v>28</v>
      </c>
      <c r="H68" s="19">
        <f t="shared" si="2"/>
        <v>27</v>
      </c>
      <c r="I68" s="19">
        <f t="shared" si="2"/>
        <v>26</v>
      </c>
      <c r="J68" s="19">
        <f t="shared" si="2"/>
        <v>25</v>
      </c>
      <c r="K68" s="19">
        <f t="shared" si="2"/>
        <v>24</v>
      </c>
      <c r="L68" s="19">
        <f t="shared" si="2"/>
        <v>23</v>
      </c>
      <c r="M68" s="19">
        <f t="shared" si="2"/>
        <v>22</v>
      </c>
      <c r="N68" s="19">
        <f t="shared" si="2"/>
        <v>21</v>
      </c>
      <c r="O68" s="19">
        <f t="shared" si="2"/>
        <v>20</v>
      </c>
      <c r="P68" s="19">
        <f t="shared" si="2"/>
        <v>19</v>
      </c>
      <c r="Q68" s="19">
        <f t="shared" si="2"/>
        <v>18</v>
      </c>
      <c r="R68" s="19">
        <f t="shared" si="2"/>
        <v>17</v>
      </c>
      <c r="S68" s="19">
        <f t="shared" si="2"/>
        <v>16</v>
      </c>
      <c r="T68" s="19">
        <f t="shared" si="2"/>
        <v>15</v>
      </c>
      <c r="U68" s="19">
        <f t="shared" si="2"/>
        <v>14</v>
      </c>
      <c r="V68" s="19">
        <f t="shared" si="2"/>
        <v>13</v>
      </c>
      <c r="W68" s="19">
        <f t="shared" si="2"/>
        <v>12</v>
      </c>
      <c r="X68" s="19">
        <f t="shared" si="2"/>
        <v>11</v>
      </c>
      <c r="Y68" s="19">
        <f t="shared" si="2"/>
        <v>10</v>
      </c>
      <c r="Z68" s="19">
        <f t="shared" si="2"/>
        <v>9</v>
      </c>
      <c r="AA68" s="19">
        <f t="shared" si="2"/>
        <v>8</v>
      </c>
      <c r="AB68" s="19">
        <f t="shared" si="2"/>
        <v>7</v>
      </c>
      <c r="AC68" s="19">
        <f t="shared" si="2"/>
        <v>6</v>
      </c>
      <c r="AD68" s="19">
        <f t="shared" si="2"/>
        <v>5</v>
      </c>
      <c r="AE68" s="19">
        <f t="shared" si="2"/>
        <v>4</v>
      </c>
      <c r="AF68" s="19">
        <f t="shared" si="2"/>
        <v>3</v>
      </c>
      <c r="AG68" s="19">
        <f t="shared" si="2"/>
        <v>2</v>
      </c>
      <c r="AH68" s="19">
        <f t="shared" si="2"/>
        <v>1</v>
      </c>
      <c r="AI68" s="74">
        <f t="shared" si="2"/>
        <v>0</v>
      </c>
      <c r="AJ68" s="190" t="s">
        <v>40</v>
      </c>
      <c r="AK68" s="190" t="s">
        <v>41</v>
      </c>
      <c r="AL68" s="191" t="s">
        <v>48</v>
      </c>
    </row>
    <row r="69" spans="2:38" ht="15" customHeight="1">
      <c r="B69" s="223" t="s">
        <v>37</v>
      </c>
      <c r="C69" s="42" t="str">
        <f>'Memory Regions'!B4</f>
        <v>SDRAM_PAGE</v>
      </c>
      <c r="D69" s="181" t="str">
        <f t="shared" ref="D69:M72" si="3">IF(D5="",IF(D37="","",D37),D5)</f>
        <v>-</v>
      </c>
      <c r="E69" s="22" t="str">
        <f t="shared" si="3"/>
        <v>-</v>
      </c>
      <c r="F69" s="22" t="str">
        <f t="shared" si="3"/>
        <v>-</v>
      </c>
      <c r="G69" s="22" t="str">
        <f t="shared" si="3"/>
        <v>-</v>
      </c>
      <c r="H69" s="22" t="str">
        <f t="shared" si="3"/>
        <v>-</v>
      </c>
      <c r="I69" s="22" t="str">
        <f t="shared" si="3"/>
        <v>-</v>
      </c>
      <c r="J69" s="22" t="str">
        <f t="shared" si="3"/>
        <v>-</v>
      </c>
      <c r="K69" s="22" t="str">
        <f t="shared" si="3"/>
        <v>-</v>
      </c>
      <c r="L69" s="22" t="str">
        <f t="shared" si="3"/>
        <v>-</v>
      </c>
      <c r="M69" s="22" t="str">
        <f t="shared" si="3"/>
        <v>-</v>
      </c>
      <c r="N69" s="22" t="str">
        <f t="shared" ref="N69:N89" si="4">IF(N5="",IF(N37="","",N37),N5)</f>
        <v>-</v>
      </c>
      <c r="O69" s="22" t="str">
        <f t="shared" ref="O69:AI72" si="5">IF(O5="",IF(O37="","",O37),O5)</f>
        <v>-</v>
      </c>
      <c r="P69" s="22" t="str">
        <f t="shared" si="5"/>
        <v>-</v>
      </c>
      <c r="Q69" s="22">
        <f t="shared" si="5"/>
        <v>0</v>
      </c>
      <c r="R69" s="22">
        <f t="shared" si="5"/>
        <v>0</v>
      </c>
      <c r="S69" s="22">
        <f t="shared" si="5"/>
        <v>0</v>
      </c>
      <c r="T69" s="22">
        <f t="shared" si="5"/>
        <v>0</v>
      </c>
      <c r="U69" s="22">
        <f t="shared" si="5"/>
        <v>0</v>
      </c>
      <c r="V69" s="22">
        <f t="shared" si="5"/>
        <v>0</v>
      </c>
      <c r="W69" s="22">
        <f t="shared" si="5"/>
        <v>0</v>
      </c>
      <c r="X69" s="22">
        <f t="shared" si="5"/>
        <v>0</v>
      </c>
      <c r="Y69" s="22">
        <f t="shared" si="5"/>
        <v>0</v>
      </c>
      <c r="Z69" s="22">
        <f t="shared" si="5"/>
        <v>0</v>
      </c>
      <c r="AA69" s="22">
        <f t="shared" si="5"/>
        <v>0</v>
      </c>
      <c r="AB69" s="22">
        <f t="shared" si="5"/>
        <v>0</v>
      </c>
      <c r="AC69" s="22">
        <f t="shared" si="5"/>
        <v>0</v>
      </c>
      <c r="AD69" s="22">
        <f t="shared" si="5"/>
        <v>0</v>
      </c>
      <c r="AE69" s="22">
        <f t="shared" si="5"/>
        <v>0</v>
      </c>
      <c r="AF69" s="22">
        <f t="shared" si="5"/>
        <v>0</v>
      </c>
      <c r="AG69" s="22">
        <f t="shared" si="5"/>
        <v>0</v>
      </c>
      <c r="AH69" s="22">
        <f t="shared" si="5"/>
        <v>0</v>
      </c>
      <c r="AI69" s="182">
        <f t="shared" si="5"/>
        <v>0</v>
      </c>
      <c r="AJ69" s="188" t="str">
        <f t="shared" ref="AJ69:AJ88" si="6">AJ113</f>
        <v>0</v>
      </c>
      <c r="AK69" s="23" t="str">
        <f t="shared" ref="AK69:AK88" si="7">AJ144</f>
        <v>0</v>
      </c>
      <c r="AL69" s="189" t="str">
        <f t="shared" ref="AL69:AL88" si="8">AJ175</f>
        <v>0</v>
      </c>
    </row>
    <row r="70" spans="2:38">
      <c r="B70" s="224"/>
      <c r="C70" s="43" t="str">
        <f>'Memory Regions'!B5</f>
        <v>SDRAM</v>
      </c>
      <c r="D70" s="183" t="str">
        <f t="shared" si="3"/>
        <v>-</v>
      </c>
      <c r="E70" s="24" t="str">
        <f t="shared" si="3"/>
        <v>-</v>
      </c>
      <c r="F70" s="24" t="str">
        <f t="shared" si="3"/>
        <v>-</v>
      </c>
      <c r="G70" s="24" t="str">
        <f t="shared" si="3"/>
        <v>-</v>
      </c>
      <c r="H70" s="24" t="str">
        <f t="shared" si="3"/>
        <v>-</v>
      </c>
      <c r="I70" s="24" t="str">
        <f t="shared" si="3"/>
        <v>-</v>
      </c>
      <c r="J70" s="24" t="str">
        <f t="shared" si="3"/>
        <v>-</v>
      </c>
      <c r="K70" s="24" t="str">
        <f t="shared" si="3"/>
        <v>-</v>
      </c>
      <c r="L70" s="24" t="str">
        <f t="shared" si="3"/>
        <v>-</v>
      </c>
      <c r="M70" s="24" t="str">
        <f t="shared" si="3"/>
        <v>-</v>
      </c>
      <c r="N70" s="24" t="str">
        <f t="shared" si="4"/>
        <v>-</v>
      </c>
      <c r="O70" s="24" t="str">
        <f t="shared" si="5"/>
        <v>-</v>
      </c>
      <c r="P70" s="24" t="str">
        <f t="shared" si="5"/>
        <v>-</v>
      </c>
      <c r="Q70" s="24">
        <f t="shared" si="5"/>
        <v>0</v>
      </c>
      <c r="R70" s="24">
        <f t="shared" si="5"/>
        <v>0</v>
      </c>
      <c r="S70" s="24">
        <f t="shared" si="5"/>
        <v>1</v>
      </c>
      <c r="T70" s="24" t="str">
        <f t="shared" si="5"/>
        <v>A</v>
      </c>
      <c r="U70" s="24" t="str">
        <f t="shared" si="5"/>
        <v>A</v>
      </c>
      <c r="V70" s="24" t="str">
        <f t="shared" si="5"/>
        <v>A</v>
      </c>
      <c r="W70" s="24" t="str">
        <f t="shared" si="5"/>
        <v>A</v>
      </c>
      <c r="X70" s="24" t="str">
        <f t="shared" si="5"/>
        <v>A</v>
      </c>
      <c r="Y70" s="24" t="str">
        <f t="shared" si="5"/>
        <v>A</v>
      </c>
      <c r="Z70" s="24" t="str">
        <f t="shared" si="5"/>
        <v>A</v>
      </c>
      <c r="AA70" s="24" t="str">
        <f t="shared" si="5"/>
        <v>A</v>
      </c>
      <c r="AB70" s="24" t="str">
        <f t="shared" si="5"/>
        <v>A</v>
      </c>
      <c r="AC70" s="24" t="str">
        <f t="shared" si="5"/>
        <v>A</v>
      </c>
      <c r="AD70" s="24" t="str">
        <f t="shared" si="5"/>
        <v>A</v>
      </c>
      <c r="AE70" s="24" t="str">
        <f t="shared" si="5"/>
        <v>A</v>
      </c>
      <c r="AF70" s="24" t="str">
        <f t="shared" si="5"/>
        <v>A</v>
      </c>
      <c r="AG70" s="24" t="str">
        <f t="shared" si="5"/>
        <v>A</v>
      </c>
      <c r="AH70" s="24" t="str">
        <f t="shared" si="5"/>
        <v>A</v>
      </c>
      <c r="AI70" s="184" t="str">
        <f t="shared" si="5"/>
        <v>A</v>
      </c>
      <c r="AJ70" s="70" t="str">
        <f t="shared" si="6"/>
        <v>10000</v>
      </c>
      <c r="AK70" s="25" t="str">
        <f t="shared" si="7"/>
        <v>1FFFF</v>
      </c>
      <c r="AL70" s="71" t="str">
        <f t="shared" si="8"/>
        <v>1FFFF</v>
      </c>
    </row>
    <row r="71" spans="2:38">
      <c r="B71" s="224"/>
      <c r="C71" s="43" t="str">
        <f>'Memory Regions'!B6</f>
        <v>AUDIO</v>
      </c>
      <c r="D71" s="183" t="str">
        <f t="shared" si="3"/>
        <v>-</v>
      </c>
      <c r="E71" s="24" t="str">
        <f t="shared" si="3"/>
        <v>-</v>
      </c>
      <c r="F71" s="24" t="str">
        <f t="shared" si="3"/>
        <v>-</v>
      </c>
      <c r="G71" s="24" t="str">
        <f t="shared" si="3"/>
        <v>-</v>
      </c>
      <c r="H71" s="24" t="str">
        <f t="shared" si="3"/>
        <v>-</v>
      </c>
      <c r="I71" s="24" t="str">
        <f t="shared" si="3"/>
        <v>-</v>
      </c>
      <c r="J71" s="24" t="str">
        <f t="shared" si="3"/>
        <v>-</v>
      </c>
      <c r="K71" s="24" t="str">
        <f t="shared" si="3"/>
        <v>-</v>
      </c>
      <c r="L71" s="24" t="str">
        <f t="shared" si="3"/>
        <v>-</v>
      </c>
      <c r="M71" s="24" t="str">
        <f t="shared" si="3"/>
        <v>-</v>
      </c>
      <c r="N71" s="24" t="str">
        <f t="shared" si="4"/>
        <v>-</v>
      </c>
      <c r="O71" s="24" t="str">
        <f t="shared" si="5"/>
        <v>-</v>
      </c>
      <c r="P71" s="24" t="str">
        <f t="shared" si="5"/>
        <v>-</v>
      </c>
      <c r="Q71" s="24">
        <f t="shared" si="5"/>
        <v>1</v>
      </c>
      <c r="R71" s="24">
        <f t="shared" si="5"/>
        <v>0</v>
      </c>
      <c r="S71" s="24">
        <f t="shared" si="5"/>
        <v>0</v>
      </c>
      <c r="T71" s="24">
        <f t="shared" si="5"/>
        <v>1</v>
      </c>
      <c r="U71" s="24">
        <f t="shared" si="5"/>
        <v>1</v>
      </c>
      <c r="V71" s="24">
        <f t="shared" si="5"/>
        <v>1</v>
      </c>
      <c r="W71" s="24">
        <f t="shared" si="5"/>
        <v>1</v>
      </c>
      <c r="X71" s="24">
        <f t="shared" si="5"/>
        <v>0</v>
      </c>
      <c r="Y71" s="24">
        <f t="shared" si="5"/>
        <v>0</v>
      </c>
      <c r="Z71" s="24" t="str">
        <f t="shared" si="5"/>
        <v>A</v>
      </c>
      <c r="AA71" s="24" t="str">
        <f t="shared" si="5"/>
        <v>A</v>
      </c>
      <c r="AB71" s="24" t="str">
        <f t="shared" si="5"/>
        <v>A</v>
      </c>
      <c r="AC71" s="24" t="str">
        <f t="shared" si="5"/>
        <v>A</v>
      </c>
      <c r="AD71" s="24" t="str">
        <f t="shared" si="5"/>
        <v>A</v>
      </c>
      <c r="AE71" s="24" t="str">
        <f t="shared" si="5"/>
        <v>A</v>
      </c>
      <c r="AF71" s="24" t="str">
        <f t="shared" si="5"/>
        <v>A</v>
      </c>
      <c r="AG71" s="24" t="str">
        <f t="shared" si="5"/>
        <v>A</v>
      </c>
      <c r="AH71" s="24" t="str">
        <f t="shared" si="5"/>
        <v>A</v>
      </c>
      <c r="AI71" s="184" t="str">
        <f t="shared" si="5"/>
        <v>A</v>
      </c>
      <c r="AJ71" s="70" t="str">
        <f t="shared" si="6"/>
        <v>4F000</v>
      </c>
      <c r="AK71" s="25" t="str">
        <f t="shared" si="7"/>
        <v>4F3FF</v>
      </c>
      <c r="AL71" s="71" t="str">
        <f t="shared" si="8"/>
        <v>4F3FF</v>
      </c>
    </row>
    <row r="72" spans="2:38">
      <c r="B72" s="224"/>
      <c r="C72" s="43" t="str">
        <f>'Memory Regions'!B7</f>
        <v>VIDEO</v>
      </c>
      <c r="D72" s="183" t="str">
        <f t="shared" si="3"/>
        <v>-</v>
      </c>
      <c r="E72" s="24" t="str">
        <f t="shared" si="3"/>
        <v>-</v>
      </c>
      <c r="F72" s="24" t="str">
        <f t="shared" si="3"/>
        <v>-</v>
      </c>
      <c r="G72" s="24" t="str">
        <f t="shared" si="3"/>
        <v>-</v>
      </c>
      <c r="H72" s="24" t="str">
        <f t="shared" si="3"/>
        <v>-</v>
      </c>
      <c r="I72" s="24" t="str">
        <f t="shared" si="3"/>
        <v>-</v>
      </c>
      <c r="J72" s="24" t="str">
        <f t="shared" si="3"/>
        <v>-</v>
      </c>
      <c r="K72" s="24" t="str">
        <f t="shared" si="3"/>
        <v>-</v>
      </c>
      <c r="L72" s="24" t="str">
        <f t="shared" si="3"/>
        <v>-</v>
      </c>
      <c r="M72" s="24" t="str">
        <f t="shared" si="3"/>
        <v>-</v>
      </c>
      <c r="N72" s="24" t="str">
        <f t="shared" si="4"/>
        <v>-</v>
      </c>
      <c r="O72" s="24" t="str">
        <f t="shared" si="5"/>
        <v>-</v>
      </c>
      <c r="P72" s="24" t="str">
        <f t="shared" si="5"/>
        <v>-</v>
      </c>
      <c r="Q72" s="24">
        <f t="shared" si="5"/>
        <v>1</v>
      </c>
      <c r="R72" s="24">
        <f t="shared" si="5"/>
        <v>0</v>
      </c>
      <c r="S72" s="24">
        <f t="shared" si="5"/>
        <v>0</v>
      </c>
      <c r="T72" s="24">
        <f t="shared" si="5"/>
        <v>1</v>
      </c>
      <c r="U72" s="24">
        <f t="shared" si="5"/>
        <v>1</v>
      </c>
      <c r="V72" s="24">
        <f t="shared" si="5"/>
        <v>1</v>
      </c>
      <c r="W72" s="24">
        <f t="shared" si="5"/>
        <v>1</v>
      </c>
      <c r="X72" s="24">
        <f t="shared" si="5"/>
        <v>0</v>
      </c>
      <c r="Y72" s="24">
        <f t="shared" si="5"/>
        <v>1</v>
      </c>
      <c r="Z72" s="24" t="str">
        <f t="shared" si="5"/>
        <v>A</v>
      </c>
      <c r="AA72" s="24" t="str">
        <f t="shared" si="5"/>
        <v>A</v>
      </c>
      <c r="AB72" s="24" t="str">
        <f t="shared" si="5"/>
        <v>A</v>
      </c>
      <c r="AC72" s="24" t="str">
        <f t="shared" si="5"/>
        <v>A</v>
      </c>
      <c r="AD72" s="24" t="str">
        <f t="shared" si="5"/>
        <v>A</v>
      </c>
      <c r="AE72" s="24" t="str">
        <f t="shared" si="5"/>
        <v>A</v>
      </c>
      <c r="AF72" s="24" t="str">
        <f t="shared" si="5"/>
        <v>A</v>
      </c>
      <c r="AG72" s="24" t="str">
        <f t="shared" si="5"/>
        <v>A</v>
      </c>
      <c r="AH72" s="24" t="str">
        <f t="shared" si="5"/>
        <v>A</v>
      </c>
      <c r="AI72" s="184" t="str">
        <f t="shared" si="5"/>
        <v>A</v>
      </c>
      <c r="AJ72" s="70" t="str">
        <f t="shared" si="6"/>
        <v>4F400</v>
      </c>
      <c r="AK72" s="25" t="str">
        <f t="shared" si="7"/>
        <v>4F7FF</v>
      </c>
      <c r="AL72" s="71" t="str">
        <f t="shared" si="8"/>
        <v>4F7FF</v>
      </c>
    </row>
    <row r="73" spans="2:38">
      <c r="B73" s="224"/>
      <c r="C73" s="43" t="str">
        <f>'Memory Regions'!B8</f>
        <v>MMC</v>
      </c>
      <c r="D73" s="183" t="str">
        <f t="shared" ref="D73:M73" si="9">IF(D9="",IF(D41="","",D41),D9)</f>
        <v>-</v>
      </c>
      <c r="E73" s="24" t="str">
        <f t="shared" si="9"/>
        <v>-</v>
      </c>
      <c r="F73" s="24" t="str">
        <f t="shared" si="9"/>
        <v>-</v>
      </c>
      <c r="G73" s="24" t="str">
        <f t="shared" si="9"/>
        <v>-</v>
      </c>
      <c r="H73" s="24" t="str">
        <f t="shared" si="9"/>
        <v>-</v>
      </c>
      <c r="I73" s="24" t="str">
        <f t="shared" si="9"/>
        <v>-</v>
      </c>
      <c r="J73" s="24" t="str">
        <f t="shared" si="9"/>
        <v>-</v>
      </c>
      <c r="K73" s="24" t="str">
        <f t="shared" si="9"/>
        <v>-</v>
      </c>
      <c r="L73" s="24" t="str">
        <f t="shared" si="9"/>
        <v>-</v>
      </c>
      <c r="M73" s="24" t="str">
        <f t="shared" si="9"/>
        <v>-</v>
      </c>
      <c r="N73" s="24" t="str">
        <f t="shared" si="4"/>
        <v>-</v>
      </c>
      <c r="O73" s="24" t="str">
        <f t="shared" ref="O73:AI73" si="10">IF(O9="",IF(O41="","",O41),O9)</f>
        <v>-</v>
      </c>
      <c r="P73" s="24" t="str">
        <f t="shared" si="10"/>
        <v>-</v>
      </c>
      <c r="Q73" s="24">
        <f t="shared" si="10"/>
        <v>1</v>
      </c>
      <c r="R73" s="24">
        <f t="shared" si="10"/>
        <v>0</v>
      </c>
      <c r="S73" s="24">
        <f t="shared" si="10"/>
        <v>0</v>
      </c>
      <c r="T73" s="24">
        <f t="shared" si="10"/>
        <v>1</v>
      </c>
      <c r="U73" s="24">
        <f t="shared" si="10"/>
        <v>1</v>
      </c>
      <c r="V73" s="24">
        <f t="shared" si="10"/>
        <v>1</v>
      </c>
      <c r="W73" s="24">
        <f t="shared" si="10"/>
        <v>1</v>
      </c>
      <c r="X73" s="24">
        <f t="shared" si="10"/>
        <v>0</v>
      </c>
      <c r="Y73" s="24">
        <f t="shared" si="10"/>
        <v>0</v>
      </c>
      <c r="Z73" s="24" t="str">
        <f t="shared" si="10"/>
        <v>A</v>
      </c>
      <c r="AA73" s="24" t="str">
        <f t="shared" si="10"/>
        <v>A</v>
      </c>
      <c r="AB73" s="24" t="str">
        <f t="shared" si="10"/>
        <v>A</v>
      </c>
      <c r="AC73" s="24" t="str">
        <f t="shared" si="10"/>
        <v>A</v>
      </c>
      <c r="AD73" s="24" t="str">
        <f t="shared" si="10"/>
        <v>A</v>
      </c>
      <c r="AE73" s="24" t="str">
        <f t="shared" si="10"/>
        <v>A</v>
      </c>
      <c r="AF73" s="24" t="str">
        <f t="shared" si="10"/>
        <v>A</v>
      </c>
      <c r="AG73" s="24" t="str">
        <f t="shared" si="10"/>
        <v>A</v>
      </c>
      <c r="AH73" s="24" t="str">
        <f t="shared" si="10"/>
        <v>A</v>
      </c>
      <c r="AI73" s="184" t="str">
        <f t="shared" si="10"/>
        <v>A</v>
      </c>
      <c r="AJ73" s="70" t="str">
        <f t="shared" si="6"/>
        <v>4F000</v>
      </c>
      <c r="AK73" s="25" t="str">
        <f t="shared" si="7"/>
        <v>4F3FF</v>
      </c>
      <c r="AL73" s="71" t="str">
        <f t="shared" si="8"/>
        <v>4F3FF</v>
      </c>
    </row>
    <row r="74" spans="2:38">
      <c r="B74" s="224"/>
      <c r="C74" s="43" t="str">
        <f>'Memory Regions'!B9</f>
        <v>DMA</v>
      </c>
      <c r="D74" s="183" t="str">
        <f t="shared" ref="D74:M74" si="11">IF(D10="",IF(D42="","",D42),D10)</f>
        <v>-</v>
      </c>
      <c r="E74" s="24" t="str">
        <f t="shared" si="11"/>
        <v>-</v>
      </c>
      <c r="F74" s="24" t="str">
        <f t="shared" si="11"/>
        <v>-</v>
      </c>
      <c r="G74" s="24" t="str">
        <f t="shared" si="11"/>
        <v>-</v>
      </c>
      <c r="H74" s="24" t="str">
        <f t="shared" si="11"/>
        <v>-</v>
      </c>
      <c r="I74" s="24" t="str">
        <f t="shared" si="11"/>
        <v>-</v>
      </c>
      <c r="J74" s="24" t="str">
        <f t="shared" si="11"/>
        <v>-</v>
      </c>
      <c r="K74" s="24" t="str">
        <f t="shared" si="11"/>
        <v>-</v>
      </c>
      <c r="L74" s="24" t="str">
        <f t="shared" si="11"/>
        <v>-</v>
      </c>
      <c r="M74" s="24" t="str">
        <f t="shared" si="11"/>
        <v>-</v>
      </c>
      <c r="N74" s="24" t="str">
        <f t="shared" si="4"/>
        <v>-</v>
      </c>
      <c r="O74" s="24" t="str">
        <f t="shared" ref="O74:AI74" si="12">IF(O10="",IF(O42="","",O42),O10)</f>
        <v>-</v>
      </c>
      <c r="P74" s="24" t="str">
        <f t="shared" si="12"/>
        <v>-</v>
      </c>
      <c r="Q74" s="24">
        <f t="shared" si="12"/>
        <v>1</v>
      </c>
      <c r="R74" s="24">
        <f t="shared" si="12"/>
        <v>0</v>
      </c>
      <c r="S74" s="24">
        <f t="shared" si="12"/>
        <v>0</v>
      </c>
      <c r="T74" s="24">
        <f t="shared" si="12"/>
        <v>1</v>
      </c>
      <c r="U74" s="24">
        <f t="shared" si="12"/>
        <v>1</v>
      </c>
      <c r="V74" s="24">
        <f t="shared" si="12"/>
        <v>1</v>
      </c>
      <c r="W74" s="24">
        <f t="shared" si="12"/>
        <v>1</v>
      </c>
      <c r="X74" s="24">
        <f t="shared" si="12"/>
        <v>0</v>
      </c>
      <c r="Y74" s="24">
        <f t="shared" si="12"/>
        <v>1</v>
      </c>
      <c r="Z74" s="24" t="str">
        <f t="shared" si="12"/>
        <v>A</v>
      </c>
      <c r="AA74" s="24" t="str">
        <f t="shared" si="12"/>
        <v>A</v>
      </c>
      <c r="AB74" s="24" t="str">
        <f t="shared" si="12"/>
        <v>A</v>
      </c>
      <c r="AC74" s="24" t="str">
        <f t="shared" si="12"/>
        <v>A</v>
      </c>
      <c r="AD74" s="24" t="str">
        <f t="shared" si="12"/>
        <v>A</v>
      </c>
      <c r="AE74" s="24" t="str">
        <f t="shared" si="12"/>
        <v>A</v>
      </c>
      <c r="AF74" s="24" t="str">
        <f t="shared" si="12"/>
        <v>A</v>
      </c>
      <c r="AG74" s="24" t="str">
        <f t="shared" si="12"/>
        <v>A</v>
      </c>
      <c r="AH74" s="24" t="str">
        <f t="shared" si="12"/>
        <v>A</v>
      </c>
      <c r="AI74" s="184" t="str">
        <f t="shared" si="12"/>
        <v>A</v>
      </c>
      <c r="AJ74" s="70" t="str">
        <f t="shared" si="6"/>
        <v>4F400</v>
      </c>
      <c r="AK74" s="25" t="str">
        <f t="shared" si="7"/>
        <v>4F7FF</v>
      </c>
      <c r="AL74" s="71" t="str">
        <f t="shared" si="8"/>
        <v>4F7FF</v>
      </c>
    </row>
    <row r="75" spans="2:38">
      <c r="B75" s="224"/>
      <c r="C75" s="43" t="str">
        <f>'Memory Regions'!B10</f>
        <v>KEYBOARD</v>
      </c>
      <c r="D75" s="183" t="str">
        <f t="shared" ref="D75:M75" si="13">IF(D11="",IF(D43="","",D43),D11)</f>
        <v>-</v>
      </c>
      <c r="E75" s="24" t="str">
        <f t="shared" si="13"/>
        <v>-</v>
      </c>
      <c r="F75" s="24" t="str">
        <f t="shared" si="13"/>
        <v>-</v>
      </c>
      <c r="G75" s="24" t="str">
        <f t="shared" si="13"/>
        <v>-</v>
      </c>
      <c r="H75" s="24" t="str">
        <f t="shared" si="13"/>
        <v>-</v>
      </c>
      <c r="I75" s="24" t="str">
        <f t="shared" si="13"/>
        <v>-</v>
      </c>
      <c r="J75" s="24" t="str">
        <f t="shared" si="13"/>
        <v>-</v>
      </c>
      <c r="K75" s="24" t="str">
        <f t="shared" si="13"/>
        <v>-</v>
      </c>
      <c r="L75" s="24" t="str">
        <f t="shared" si="13"/>
        <v>-</v>
      </c>
      <c r="M75" s="24" t="str">
        <f t="shared" si="13"/>
        <v>-</v>
      </c>
      <c r="N75" s="24" t="str">
        <f t="shared" si="4"/>
        <v>-</v>
      </c>
      <c r="O75" s="24" t="str">
        <f t="shared" ref="O75:AI75" si="14">IF(O11="",IF(O43="","",O43),O11)</f>
        <v>-</v>
      </c>
      <c r="P75" s="24" t="str">
        <f t="shared" si="14"/>
        <v>-</v>
      </c>
      <c r="Q75" s="24">
        <f t="shared" si="14"/>
        <v>1</v>
      </c>
      <c r="R75" s="24">
        <f t="shared" si="14"/>
        <v>0</v>
      </c>
      <c r="S75" s="24">
        <f t="shared" si="14"/>
        <v>0</v>
      </c>
      <c r="T75" s="24">
        <f t="shared" si="14"/>
        <v>1</v>
      </c>
      <c r="U75" s="24">
        <f t="shared" si="14"/>
        <v>1</v>
      </c>
      <c r="V75" s="24">
        <f t="shared" si="14"/>
        <v>1</v>
      </c>
      <c r="W75" s="24">
        <f t="shared" si="14"/>
        <v>1</v>
      </c>
      <c r="X75" s="24">
        <f t="shared" si="14"/>
        <v>1</v>
      </c>
      <c r="Y75" s="24">
        <f t="shared" si="14"/>
        <v>0</v>
      </c>
      <c r="Z75" s="24" t="str">
        <f t="shared" si="14"/>
        <v>A</v>
      </c>
      <c r="AA75" s="24" t="str">
        <f t="shared" si="14"/>
        <v>A</v>
      </c>
      <c r="AB75" s="24" t="str">
        <f t="shared" si="14"/>
        <v>A</v>
      </c>
      <c r="AC75" s="24" t="str">
        <f t="shared" si="14"/>
        <v>A</v>
      </c>
      <c r="AD75" s="24" t="str">
        <f t="shared" si="14"/>
        <v>A</v>
      </c>
      <c r="AE75" s="24" t="str">
        <f t="shared" si="14"/>
        <v>A</v>
      </c>
      <c r="AF75" s="24" t="str">
        <f t="shared" si="14"/>
        <v>A</v>
      </c>
      <c r="AG75" s="24" t="str">
        <f t="shared" si="14"/>
        <v>A</v>
      </c>
      <c r="AH75" s="24" t="str">
        <f t="shared" si="14"/>
        <v>A</v>
      </c>
      <c r="AI75" s="184" t="str">
        <f t="shared" si="14"/>
        <v>A</v>
      </c>
      <c r="AJ75" s="70" t="str">
        <f t="shared" si="6"/>
        <v>4F800</v>
      </c>
      <c r="AK75" s="25" t="str">
        <f t="shared" si="7"/>
        <v>4FBFF</v>
      </c>
      <c r="AL75" s="71" t="str">
        <f t="shared" si="8"/>
        <v>4FBFF</v>
      </c>
    </row>
    <row r="76" spans="2:38">
      <c r="B76" s="224"/>
      <c r="C76" s="43" t="str">
        <f>'Memory Regions'!B11</f>
        <v>MOUSE</v>
      </c>
      <c r="D76" s="183" t="str">
        <f t="shared" ref="D76:M76" si="15">IF(D12="",IF(D44="","",D44),D12)</f>
        <v>-</v>
      </c>
      <c r="E76" s="24" t="str">
        <f t="shared" si="15"/>
        <v>-</v>
      </c>
      <c r="F76" s="24" t="str">
        <f t="shared" si="15"/>
        <v>-</v>
      </c>
      <c r="G76" s="24" t="str">
        <f t="shared" si="15"/>
        <v>-</v>
      </c>
      <c r="H76" s="24" t="str">
        <f t="shared" si="15"/>
        <v>-</v>
      </c>
      <c r="I76" s="24" t="str">
        <f t="shared" si="15"/>
        <v>-</v>
      </c>
      <c r="J76" s="24" t="str">
        <f t="shared" si="15"/>
        <v>-</v>
      </c>
      <c r="K76" s="24" t="str">
        <f t="shared" si="15"/>
        <v>-</v>
      </c>
      <c r="L76" s="24" t="str">
        <f t="shared" si="15"/>
        <v>-</v>
      </c>
      <c r="M76" s="24" t="str">
        <f t="shared" si="15"/>
        <v>-</v>
      </c>
      <c r="N76" s="24" t="str">
        <f t="shared" si="4"/>
        <v>-</v>
      </c>
      <c r="O76" s="24" t="str">
        <f t="shared" ref="O76:AI76" si="16">IF(O12="",IF(O44="","",O44),O12)</f>
        <v>-</v>
      </c>
      <c r="P76" s="24" t="str">
        <f t="shared" si="16"/>
        <v>-</v>
      </c>
      <c r="Q76" s="24">
        <f t="shared" si="16"/>
        <v>1</v>
      </c>
      <c r="R76" s="24">
        <f t="shared" si="16"/>
        <v>0</v>
      </c>
      <c r="S76" s="24">
        <f t="shared" si="16"/>
        <v>0</v>
      </c>
      <c r="T76" s="24">
        <f t="shared" si="16"/>
        <v>1</v>
      </c>
      <c r="U76" s="24">
        <f t="shared" si="16"/>
        <v>1</v>
      </c>
      <c r="V76" s="24">
        <f t="shared" si="16"/>
        <v>1</v>
      </c>
      <c r="W76" s="24">
        <f t="shared" si="16"/>
        <v>1</v>
      </c>
      <c r="X76" s="24">
        <f t="shared" si="16"/>
        <v>1</v>
      </c>
      <c r="Y76" s="24">
        <f t="shared" si="16"/>
        <v>1</v>
      </c>
      <c r="Z76" s="24" t="str">
        <f t="shared" si="16"/>
        <v>A</v>
      </c>
      <c r="AA76" s="24" t="str">
        <f t="shared" si="16"/>
        <v>A</v>
      </c>
      <c r="AB76" s="24" t="str">
        <f t="shared" si="16"/>
        <v>A</v>
      </c>
      <c r="AC76" s="24" t="str">
        <f t="shared" si="16"/>
        <v>A</v>
      </c>
      <c r="AD76" s="24" t="str">
        <f t="shared" si="16"/>
        <v>A</v>
      </c>
      <c r="AE76" s="24" t="str">
        <f t="shared" si="16"/>
        <v>A</v>
      </c>
      <c r="AF76" s="24" t="str">
        <f t="shared" si="16"/>
        <v>A</v>
      </c>
      <c r="AG76" s="24" t="str">
        <f t="shared" si="16"/>
        <v>A</v>
      </c>
      <c r="AH76" s="24" t="str">
        <f t="shared" si="16"/>
        <v>A</v>
      </c>
      <c r="AI76" s="184" t="str">
        <f t="shared" si="16"/>
        <v>A</v>
      </c>
      <c r="AJ76" s="70" t="str">
        <f t="shared" si="6"/>
        <v>4FC00</v>
      </c>
      <c r="AK76" s="25" t="str">
        <f t="shared" si="7"/>
        <v>4FFFF</v>
      </c>
      <c r="AL76" s="71" t="str">
        <f t="shared" si="8"/>
        <v>4FFFF</v>
      </c>
    </row>
    <row r="77" spans="2:38">
      <c r="B77" s="224"/>
      <c r="C77" s="43" t="str">
        <f>'Memory Regions'!B12</f>
        <v>BLITTER</v>
      </c>
      <c r="D77" s="183" t="str">
        <f t="shared" ref="D77:M77" si="17">IF(D13="",IF(D45="","",D45),D13)</f>
        <v>-</v>
      </c>
      <c r="E77" s="24" t="str">
        <f t="shared" si="17"/>
        <v>-</v>
      </c>
      <c r="F77" s="24" t="str">
        <f t="shared" si="17"/>
        <v>-</v>
      </c>
      <c r="G77" s="24" t="str">
        <f t="shared" si="17"/>
        <v>-</v>
      </c>
      <c r="H77" s="24" t="str">
        <f t="shared" si="17"/>
        <v>-</v>
      </c>
      <c r="I77" s="24" t="str">
        <f t="shared" si="17"/>
        <v>-</v>
      </c>
      <c r="J77" s="24" t="str">
        <f t="shared" si="17"/>
        <v>-</v>
      </c>
      <c r="K77" s="24" t="str">
        <f t="shared" si="17"/>
        <v>-</v>
      </c>
      <c r="L77" s="24" t="str">
        <f t="shared" si="17"/>
        <v>-</v>
      </c>
      <c r="M77" s="24" t="str">
        <f t="shared" si="17"/>
        <v>-</v>
      </c>
      <c r="N77" s="24" t="str">
        <f t="shared" si="4"/>
        <v>-</v>
      </c>
      <c r="O77" s="24" t="str">
        <f t="shared" ref="O77:AI77" si="18">IF(O13="",IF(O45="","",O45),O13)</f>
        <v>-</v>
      </c>
      <c r="P77" s="24" t="str">
        <f t="shared" si="18"/>
        <v>-</v>
      </c>
      <c r="Q77" s="24">
        <f t="shared" si="18"/>
        <v>1</v>
      </c>
      <c r="R77" s="24">
        <f t="shared" si="18"/>
        <v>0</v>
      </c>
      <c r="S77" s="24">
        <f t="shared" si="18"/>
        <v>0</v>
      </c>
      <c r="T77" s="24">
        <f t="shared" si="18"/>
        <v>1</v>
      </c>
      <c r="U77" s="24">
        <f t="shared" si="18"/>
        <v>1</v>
      </c>
      <c r="V77" s="24">
        <f t="shared" si="18"/>
        <v>1</v>
      </c>
      <c r="W77" s="24">
        <f t="shared" si="18"/>
        <v>1</v>
      </c>
      <c r="X77" s="24">
        <f t="shared" si="18"/>
        <v>1</v>
      </c>
      <c r="Y77" s="24">
        <f t="shared" si="18"/>
        <v>0</v>
      </c>
      <c r="Z77" s="24" t="str">
        <f t="shared" si="18"/>
        <v>A</v>
      </c>
      <c r="AA77" s="24" t="str">
        <f t="shared" si="18"/>
        <v>A</v>
      </c>
      <c r="AB77" s="24" t="str">
        <f t="shared" si="18"/>
        <v>A</v>
      </c>
      <c r="AC77" s="24" t="str">
        <f t="shared" si="18"/>
        <v>A</v>
      </c>
      <c r="AD77" s="24" t="str">
        <f t="shared" si="18"/>
        <v>A</v>
      </c>
      <c r="AE77" s="24" t="str">
        <f t="shared" si="18"/>
        <v>A</v>
      </c>
      <c r="AF77" s="24" t="str">
        <f t="shared" si="18"/>
        <v>A</v>
      </c>
      <c r="AG77" s="24" t="str">
        <f t="shared" si="18"/>
        <v>A</v>
      </c>
      <c r="AH77" s="24" t="str">
        <f t="shared" si="18"/>
        <v>A</v>
      </c>
      <c r="AI77" s="184" t="str">
        <f t="shared" si="18"/>
        <v>A</v>
      </c>
      <c r="AJ77" s="70" t="str">
        <f t="shared" si="6"/>
        <v>4F800</v>
      </c>
      <c r="AK77" s="25" t="str">
        <f t="shared" si="7"/>
        <v>4FBFF</v>
      </c>
      <c r="AL77" s="71" t="str">
        <f t="shared" si="8"/>
        <v>4FBFF</v>
      </c>
    </row>
    <row r="78" spans="2:38">
      <c r="B78" s="224"/>
      <c r="C78" s="43" t="str">
        <f>'Memory Regions'!B13</f>
        <v>COPPER</v>
      </c>
      <c r="D78" s="183" t="str">
        <f t="shared" ref="D78:M78" si="19">IF(D14="",IF(D46="","",D46),D14)</f>
        <v>-</v>
      </c>
      <c r="E78" s="24" t="str">
        <f t="shared" si="19"/>
        <v>-</v>
      </c>
      <c r="F78" s="24" t="str">
        <f t="shared" si="19"/>
        <v>-</v>
      </c>
      <c r="G78" s="24" t="str">
        <f t="shared" si="19"/>
        <v>-</v>
      </c>
      <c r="H78" s="24" t="str">
        <f t="shared" si="19"/>
        <v>-</v>
      </c>
      <c r="I78" s="24" t="str">
        <f t="shared" si="19"/>
        <v>-</v>
      </c>
      <c r="J78" s="24" t="str">
        <f t="shared" si="19"/>
        <v>-</v>
      </c>
      <c r="K78" s="24" t="str">
        <f t="shared" si="19"/>
        <v>-</v>
      </c>
      <c r="L78" s="24" t="str">
        <f t="shared" si="19"/>
        <v>-</v>
      </c>
      <c r="M78" s="24" t="str">
        <f t="shared" si="19"/>
        <v>-</v>
      </c>
      <c r="N78" s="24" t="str">
        <f t="shared" si="4"/>
        <v>-</v>
      </c>
      <c r="O78" s="24" t="str">
        <f t="shared" ref="O78:AI78" si="20">IF(O14="",IF(O46="","",O46),O14)</f>
        <v>-</v>
      </c>
      <c r="P78" s="24" t="str">
        <f t="shared" si="20"/>
        <v>-</v>
      </c>
      <c r="Q78" s="24">
        <f t="shared" si="20"/>
        <v>1</v>
      </c>
      <c r="R78" s="24">
        <f t="shared" si="20"/>
        <v>0</v>
      </c>
      <c r="S78" s="24">
        <f t="shared" si="20"/>
        <v>0</v>
      </c>
      <c r="T78" s="24">
        <f t="shared" si="20"/>
        <v>1</v>
      </c>
      <c r="U78" s="24">
        <f t="shared" si="20"/>
        <v>1</v>
      </c>
      <c r="V78" s="24">
        <f t="shared" si="20"/>
        <v>1</v>
      </c>
      <c r="W78" s="24">
        <f t="shared" si="20"/>
        <v>1</v>
      </c>
      <c r="X78" s="24">
        <f t="shared" si="20"/>
        <v>1</v>
      </c>
      <c r="Y78" s="24">
        <f t="shared" si="20"/>
        <v>1</v>
      </c>
      <c r="Z78" s="24" t="str">
        <f t="shared" si="20"/>
        <v>A</v>
      </c>
      <c r="AA78" s="24" t="str">
        <f t="shared" si="20"/>
        <v>A</v>
      </c>
      <c r="AB78" s="24" t="str">
        <f t="shared" si="20"/>
        <v>A</v>
      </c>
      <c r="AC78" s="24" t="str">
        <f t="shared" si="20"/>
        <v>A</v>
      </c>
      <c r="AD78" s="24" t="str">
        <f t="shared" si="20"/>
        <v>A</v>
      </c>
      <c r="AE78" s="24" t="str">
        <f t="shared" si="20"/>
        <v>A</v>
      </c>
      <c r="AF78" s="24" t="str">
        <f t="shared" si="20"/>
        <v>A</v>
      </c>
      <c r="AG78" s="24" t="str">
        <f t="shared" si="20"/>
        <v>A</v>
      </c>
      <c r="AH78" s="24" t="str">
        <f t="shared" si="20"/>
        <v>A</v>
      </c>
      <c r="AI78" s="184" t="str">
        <f t="shared" si="20"/>
        <v>A</v>
      </c>
      <c r="AJ78" s="70" t="str">
        <f t="shared" si="6"/>
        <v>4FC00</v>
      </c>
      <c r="AK78" s="25" t="str">
        <f t="shared" si="7"/>
        <v>4FFFF</v>
      </c>
      <c r="AL78" s="71" t="str">
        <f t="shared" si="8"/>
        <v>4FFFF</v>
      </c>
    </row>
    <row r="79" spans="2:38">
      <c r="B79" s="224"/>
      <c r="C79" s="43" t="str">
        <f>'Memory Regions'!B14</f>
        <v>VRAM_BG0_MAP</v>
      </c>
      <c r="D79" s="183" t="str">
        <f t="shared" ref="D79:M79" si="21">IF(D15="",IF(D47="","",D47),D15)</f>
        <v>-</v>
      </c>
      <c r="E79" s="24" t="str">
        <f t="shared" si="21"/>
        <v>-</v>
      </c>
      <c r="F79" s="24" t="str">
        <f t="shared" si="21"/>
        <v>-</v>
      </c>
      <c r="G79" s="24" t="str">
        <f t="shared" si="21"/>
        <v>-</v>
      </c>
      <c r="H79" s="24" t="str">
        <f t="shared" si="21"/>
        <v>-</v>
      </c>
      <c r="I79" s="24" t="str">
        <f t="shared" si="21"/>
        <v>-</v>
      </c>
      <c r="J79" s="24" t="str">
        <f t="shared" si="21"/>
        <v>-</v>
      </c>
      <c r="K79" s="24" t="str">
        <f t="shared" si="21"/>
        <v>-</v>
      </c>
      <c r="L79" s="24" t="str">
        <f t="shared" si="21"/>
        <v>-</v>
      </c>
      <c r="M79" s="24" t="str">
        <f t="shared" si="21"/>
        <v>-</v>
      </c>
      <c r="N79" s="24" t="str">
        <f t="shared" si="4"/>
        <v>-</v>
      </c>
      <c r="O79" s="24" t="str">
        <f t="shared" ref="O79:AI79" si="22">IF(O15="",IF(O47="","",O47),O15)</f>
        <v>-</v>
      </c>
      <c r="P79" s="24" t="str">
        <f t="shared" si="22"/>
        <v>-</v>
      </c>
      <c r="Q79" s="24">
        <f t="shared" si="22"/>
        <v>0</v>
      </c>
      <c r="R79" s="24">
        <f t="shared" si="22"/>
        <v>1</v>
      </c>
      <c r="S79" s="24">
        <f t="shared" si="22"/>
        <v>1</v>
      </c>
      <c r="T79" s="24">
        <f t="shared" si="22"/>
        <v>1</v>
      </c>
      <c r="U79" s="24">
        <f t="shared" si="22"/>
        <v>1</v>
      </c>
      <c r="V79" s="24">
        <f t="shared" si="22"/>
        <v>1</v>
      </c>
      <c r="W79" s="24">
        <f t="shared" si="22"/>
        <v>0</v>
      </c>
      <c r="X79" s="24">
        <f t="shared" si="22"/>
        <v>0</v>
      </c>
      <c r="Y79" s="24" t="str">
        <f t="shared" si="22"/>
        <v>A</v>
      </c>
      <c r="Z79" s="24" t="str">
        <f t="shared" si="22"/>
        <v>A</v>
      </c>
      <c r="AA79" s="24" t="str">
        <f t="shared" si="22"/>
        <v>A</v>
      </c>
      <c r="AB79" s="24" t="str">
        <f t="shared" si="22"/>
        <v>A</v>
      </c>
      <c r="AC79" s="24" t="str">
        <f t="shared" si="22"/>
        <v>A</v>
      </c>
      <c r="AD79" s="24" t="str">
        <f t="shared" si="22"/>
        <v>A</v>
      </c>
      <c r="AE79" s="24" t="str">
        <f t="shared" si="22"/>
        <v>A</v>
      </c>
      <c r="AF79" s="24" t="str">
        <f t="shared" si="22"/>
        <v>A</v>
      </c>
      <c r="AG79" s="24" t="str">
        <f t="shared" si="22"/>
        <v>A</v>
      </c>
      <c r="AH79" s="24" t="str">
        <f t="shared" si="22"/>
        <v>A</v>
      </c>
      <c r="AI79" s="184" t="str">
        <f t="shared" si="22"/>
        <v>A</v>
      </c>
      <c r="AJ79" s="70" t="str">
        <f t="shared" si="6"/>
        <v>3E000</v>
      </c>
      <c r="AK79" s="25" t="str">
        <f t="shared" si="7"/>
        <v>3E7FF</v>
      </c>
      <c r="AL79" s="71" t="str">
        <f t="shared" si="8"/>
        <v>3E7FF</v>
      </c>
    </row>
    <row r="80" spans="2:38">
      <c r="B80" s="224"/>
      <c r="C80" s="43" t="str">
        <f>'Memory Regions'!B15</f>
        <v>VRAM_BG1_MAP</v>
      </c>
      <c r="D80" s="183" t="str">
        <f t="shared" ref="D80:M80" si="23">IF(D16="",IF(D48="","",D48),D16)</f>
        <v>-</v>
      </c>
      <c r="E80" s="24" t="str">
        <f t="shared" si="23"/>
        <v>-</v>
      </c>
      <c r="F80" s="24" t="str">
        <f t="shared" si="23"/>
        <v>-</v>
      </c>
      <c r="G80" s="24" t="str">
        <f t="shared" si="23"/>
        <v>-</v>
      </c>
      <c r="H80" s="24" t="str">
        <f t="shared" si="23"/>
        <v>-</v>
      </c>
      <c r="I80" s="24" t="str">
        <f t="shared" si="23"/>
        <v>-</v>
      </c>
      <c r="J80" s="24" t="str">
        <f t="shared" si="23"/>
        <v>-</v>
      </c>
      <c r="K80" s="24" t="str">
        <f t="shared" si="23"/>
        <v>-</v>
      </c>
      <c r="L80" s="24" t="str">
        <f t="shared" si="23"/>
        <v>-</v>
      </c>
      <c r="M80" s="24" t="str">
        <f t="shared" si="23"/>
        <v>-</v>
      </c>
      <c r="N80" s="24" t="str">
        <f t="shared" si="4"/>
        <v>-</v>
      </c>
      <c r="O80" s="24" t="str">
        <f t="shared" ref="O80:AI80" si="24">IF(O16="",IF(O48="","",O48),O16)</f>
        <v>-</v>
      </c>
      <c r="P80" s="24" t="str">
        <f t="shared" si="24"/>
        <v>-</v>
      </c>
      <c r="Q80" s="24">
        <f t="shared" si="24"/>
        <v>0</v>
      </c>
      <c r="R80" s="24">
        <f t="shared" si="24"/>
        <v>1</v>
      </c>
      <c r="S80" s="24">
        <f t="shared" si="24"/>
        <v>1</v>
      </c>
      <c r="T80" s="24">
        <f t="shared" si="24"/>
        <v>1</v>
      </c>
      <c r="U80" s="24">
        <f t="shared" si="24"/>
        <v>1</v>
      </c>
      <c r="V80" s="24">
        <f t="shared" si="24"/>
        <v>1</v>
      </c>
      <c r="W80" s="24">
        <f t="shared" si="24"/>
        <v>0</v>
      </c>
      <c r="X80" s="24">
        <f t="shared" si="24"/>
        <v>1</v>
      </c>
      <c r="Y80" s="24" t="str">
        <f t="shared" si="24"/>
        <v>A</v>
      </c>
      <c r="Z80" s="24" t="str">
        <f t="shared" si="24"/>
        <v>A</v>
      </c>
      <c r="AA80" s="24" t="str">
        <f t="shared" si="24"/>
        <v>A</v>
      </c>
      <c r="AB80" s="24" t="str">
        <f t="shared" si="24"/>
        <v>A</v>
      </c>
      <c r="AC80" s="24" t="str">
        <f t="shared" si="24"/>
        <v>A</v>
      </c>
      <c r="AD80" s="24" t="str">
        <f t="shared" si="24"/>
        <v>A</v>
      </c>
      <c r="AE80" s="24" t="str">
        <f t="shared" si="24"/>
        <v>A</v>
      </c>
      <c r="AF80" s="24" t="str">
        <f t="shared" si="24"/>
        <v>A</v>
      </c>
      <c r="AG80" s="24" t="str">
        <f t="shared" si="24"/>
        <v>A</v>
      </c>
      <c r="AH80" s="24" t="str">
        <f t="shared" si="24"/>
        <v>A</v>
      </c>
      <c r="AI80" s="184" t="str">
        <f t="shared" si="24"/>
        <v>A</v>
      </c>
      <c r="AJ80" s="70" t="str">
        <f t="shared" si="6"/>
        <v>3E800</v>
      </c>
      <c r="AK80" s="25" t="str">
        <f t="shared" si="7"/>
        <v>3EFFF</v>
      </c>
      <c r="AL80" s="71" t="str">
        <f t="shared" si="8"/>
        <v>3EFFF</v>
      </c>
    </row>
    <row r="81" spans="2:38">
      <c r="B81" s="224"/>
      <c r="C81" s="43" t="str">
        <f>'Memory Regions'!B16</f>
        <v>VRAM_BG2_MAP</v>
      </c>
      <c r="D81" s="183" t="str">
        <f t="shared" ref="D81:M81" si="25">IF(D17="",IF(D49="","",D49),D17)</f>
        <v>-</v>
      </c>
      <c r="E81" s="24" t="str">
        <f t="shared" si="25"/>
        <v>-</v>
      </c>
      <c r="F81" s="24" t="str">
        <f t="shared" si="25"/>
        <v>-</v>
      </c>
      <c r="G81" s="24" t="str">
        <f t="shared" si="25"/>
        <v>-</v>
      </c>
      <c r="H81" s="24" t="str">
        <f t="shared" si="25"/>
        <v>-</v>
      </c>
      <c r="I81" s="24" t="str">
        <f t="shared" si="25"/>
        <v>-</v>
      </c>
      <c r="J81" s="24" t="str">
        <f t="shared" si="25"/>
        <v>-</v>
      </c>
      <c r="K81" s="24" t="str">
        <f t="shared" si="25"/>
        <v>-</v>
      </c>
      <c r="L81" s="24" t="str">
        <f t="shared" si="25"/>
        <v>-</v>
      </c>
      <c r="M81" s="24" t="str">
        <f t="shared" si="25"/>
        <v>-</v>
      </c>
      <c r="N81" s="24" t="str">
        <f t="shared" si="4"/>
        <v>-</v>
      </c>
      <c r="O81" s="24" t="str">
        <f t="shared" ref="O81:AI81" si="26">IF(O17="",IF(O49="","",O49),O17)</f>
        <v>-</v>
      </c>
      <c r="P81" s="24" t="str">
        <f t="shared" si="26"/>
        <v>-</v>
      </c>
      <c r="Q81" s="24">
        <f t="shared" si="26"/>
        <v>0</v>
      </c>
      <c r="R81" s="24">
        <f t="shared" si="26"/>
        <v>1</v>
      </c>
      <c r="S81" s="24">
        <f t="shared" si="26"/>
        <v>1</v>
      </c>
      <c r="T81" s="24">
        <f t="shared" si="26"/>
        <v>1</v>
      </c>
      <c r="U81" s="24">
        <f t="shared" si="26"/>
        <v>1</v>
      </c>
      <c r="V81" s="24">
        <f t="shared" si="26"/>
        <v>1</v>
      </c>
      <c r="W81" s="24">
        <f t="shared" si="26"/>
        <v>1</v>
      </c>
      <c r="X81" s="24">
        <f t="shared" si="26"/>
        <v>0</v>
      </c>
      <c r="Y81" s="24" t="str">
        <f t="shared" si="26"/>
        <v>A</v>
      </c>
      <c r="Z81" s="24" t="str">
        <f t="shared" si="26"/>
        <v>A</v>
      </c>
      <c r="AA81" s="24" t="str">
        <f t="shared" si="26"/>
        <v>A</v>
      </c>
      <c r="AB81" s="24" t="str">
        <f t="shared" si="26"/>
        <v>A</v>
      </c>
      <c r="AC81" s="24" t="str">
        <f t="shared" si="26"/>
        <v>A</v>
      </c>
      <c r="AD81" s="24" t="str">
        <f t="shared" si="26"/>
        <v>A</v>
      </c>
      <c r="AE81" s="24" t="str">
        <f t="shared" si="26"/>
        <v>A</v>
      </c>
      <c r="AF81" s="24" t="str">
        <f t="shared" si="26"/>
        <v>A</v>
      </c>
      <c r="AG81" s="24" t="str">
        <f t="shared" si="26"/>
        <v>A</v>
      </c>
      <c r="AH81" s="24" t="str">
        <f t="shared" si="26"/>
        <v>A</v>
      </c>
      <c r="AI81" s="184" t="str">
        <f t="shared" si="26"/>
        <v>A</v>
      </c>
      <c r="AJ81" s="70" t="str">
        <f t="shared" si="6"/>
        <v>3F000</v>
      </c>
      <c r="AK81" s="25" t="str">
        <f t="shared" si="7"/>
        <v>3F7FF</v>
      </c>
      <c r="AL81" s="71" t="str">
        <f t="shared" si="8"/>
        <v>3F7FF</v>
      </c>
    </row>
    <row r="82" spans="2:38">
      <c r="B82" s="224"/>
      <c r="C82" s="43" t="str">
        <f>'Memory Regions'!B17</f>
        <v>VRAM_BG0_CELLDATA</v>
      </c>
      <c r="D82" s="183" t="str">
        <f t="shared" ref="D82:M82" si="27">IF(D18="",IF(D50="","",D50),D18)</f>
        <v>-</v>
      </c>
      <c r="E82" s="24" t="str">
        <f t="shared" si="27"/>
        <v>-</v>
      </c>
      <c r="F82" s="24" t="str">
        <f t="shared" si="27"/>
        <v>-</v>
      </c>
      <c r="G82" s="24" t="str">
        <f t="shared" si="27"/>
        <v>-</v>
      </c>
      <c r="H82" s="24" t="str">
        <f t="shared" si="27"/>
        <v>-</v>
      </c>
      <c r="I82" s="24" t="str">
        <f t="shared" si="27"/>
        <v>-</v>
      </c>
      <c r="J82" s="24" t="str">
        <f t="shared" si="27"/>
        <v>-</v>
      </c>
      <c r="K82" s="24" t="str">
        <f t="shared" si="27"/>
        <v>-</v>
      </c>
      <c r="L82" s="24" t="str">
        <f t="shared" si="27"/>
        <v>-</v>
      </c>
      <c r="M82" s="24" t="str">
        <f t="shared" si="27"/>
        <v>-</v>
      </c>
      <c r="N82" s="24" t="str">
        <f t="shared" si="4"/>
        <v>-</v>
      </c>
      <c r="O82" s="24" t="str">
        <f t="shared" ref="O82:AI82" si="28">IF(O18="",IF(O50="","",O50),O18)</f>
        <v>-</v>
      </c>
      <c r="P82" s="24" t="str">
        <f t="shared" si="28"/>
        <v>-</v>
      </c>
      <c r="Q82" s="24">
        <f t="shared" si="28"/>
        <v>0</v>
      </c>
      <c r="R82" s="24">
        <f t="shared" si="28"/>
        <v>1</v>
      </c>
      <c r="S82" s="24">
        <f t="shared" si="28"/>
        <v>0</v>
      </c>
      <c r="T82" s="24">
        <f t="shared" si="28"/>
        <v>1</v>
      </c>
      <c r="U82" s="24">
        <f t="shared" si="28"/>
        <v>1</v>
      </c>
      <c r="V82" s="24">
        <f t="shared" si="28"/>
        <v>1</v>
      </c>
      <c r="W82" s="24">
        <f t="shared" si="28"/>
        <v>0</v>
      </c>
      <c r="X82" s="24" t="str">
        <f t="shared" si="28"/>
        <v>A</v>
      </c>
      <c r="Y82" s="24" t="str">
        <f t="shared" si="28"/>
        <v>A</v>
      </c>
      <c r="Z82" s="24" t="str">
        <f t="shared" si="28"/>
        <v>A</v>
      </c>
      <c r="AA82" s="24" t="str">
        <f t="shared" si="28"/>
        <v>A</v>
      </c>
      <c r="AB82" s="24" t="str">
        <f t="shared" si="28"/>
        <v>A</v>
      </c>
      <c r="AC82" s="24" t="str">
        <f t="shared" si="28"/>
        <v>A</v>
      </c>
      <c r="AD82" s="24" t="str">
        <f t="shared" si="28"/>
        <v>A</v>
      </c>
      <c r="AE82" s="24" t="str">
        <f t="shared" si="28"/>
        <v>A</v>
      </c>
      <c r="AF82" s="24" t="str">
        <f t="shared" si="28"/>
        <v>A</v>
      </c>
      <c r="AG82" s="24" t="str">
        <f t="shared" si="28"/>
        <v>A</v>
      </c>
      <c r="AH82" s="24" t="str">
        <f t="shared" si="28"/>
        <v>A</v>
      </c>
      <c r="AI82" s="184" t="str">
        <f t="shared" si="28"/>
        <v>A</v>
      </c>
      <c r="AJ82" s="70" t="str">
        <f t="shared" si="6"/>
        <v>2E000</v>
      </c>
      <c r="AK82" s="25" t="str">
        <f t="shared" si="7"/>
        <v>2EFFF</v>
      </c>
      <c r="AL82" s="71" t="str">
        <f t="shared" si="8"/>
        <v>2EFFF</v>
      </c>
    </row>
    <row r="83" spans="2:38">
      <c r="B83" s="224"/>
      <c r="C83" s="43" t="str">
        <f>'Memory Regions'!B18</f>
        <v>VRAM_BG1_CELLDATA</v>
      </c>
      <c r="D83" s="183" t="str">
        <f t="shared" ref="D83:M83" si="29">IF(D19="",IF(D51="","",D51),D19)</f>
        <v>-</v>
      </c>
      <c r="E83" s="24" t="str">
        <f t="shared" si="29"/>
        <v>-</v>
      </c>
      <c r="F83" s="24" t="str">
        <f t="shared" si="29"/>
        <v>-</v>
      </c>
      <c r="G83" s="24" t="str">
        <f t="shared" si="29"/>
        <v>-</v>
      </c>
      <c r="H83" s="24" t="str">
        <f t="shared" si="29"/>
        <v>-</v>
      </c>
      <c r="I83" s="24" t="str">
        <f t="shared" si="29"/>
        <v>-</v>
      </c>
      <c r="J83" s="24" t="str">
        <f t="shared" si="29"/>
        <v>-</v>
      </c>
      <c r="K83" s="24" t="str">
        <f t="shared" si="29"/>
        <v>-</v>
      </c>
      <c r="L83" s="24" t="str">
        <f t="shared" si="29"/>
        <v>-</v>
      </c>
      <c r="M83" s="24" t="str">
        <f t="shared" si="29"/>
        <v>-</v>
      </c>
      <c r="N83" s="24" t="str">
        <f t="shared" si="4"/>
        <v>-</v>
      </c>
      <c r="O83" s="24" t="str">
        <f t="shared" ref="O83:AI83" si="30">IF(O19="",IF(O51="","",O51),O19)</f>
        <v>-</v>
      </c>
      <c r="P83" s="24" t="str">
        <f t="shared" si="30"/>
        <v>-</v>
      </c>
      <c r="Q83" s="24">
        <f t="shared" si="30"/>
        <v>0</v>
      </c>
      <c r="R83" s="24">
        <f t="shared" si="30"/>
        <v>1</v>
      </c>
      <c r="S83" s="24">
        <f t="shared" si="30"/>
        <v>0</v>
      </c>
      <c r="T83" s="24">
        <f t="shared" si="30"/>
        <v>1</v>
      </c>
      <c r="U83" s="24">
        <f t="shared" si="30"/>
        <v>1</v>
      </c>
      <c r="V83" s="24">
        <f t="shared" si="30"/>
        <v>1</v>
      </c>
      <c r="W83" s="24">
        <f t="shared" si="30"/>
        <v>1</v>
      </c>
      <c r="X83" s="24" t="str">
        <f t="shared" si="30"/>
        <v>A</v>
      </c>
      <c r="Y83" s="24" t="str">
        <f t="shared" si="30"/>
        <v>A</v>
      </c>
      <c r="Z83" s="24" t="str">
        <f t="shared" si="30"/>
        <v>A</v>
      </c>
      <c r="AA83" s="24" t="str">
        <f t="shared" si="30"/>
        <v>A</v>
      </c>
      <c r="AB83" s="24" t="str">
        <f t="shared" si="30"/>
        <v>A</v>
      </c>
      <c r="AC83" s="24" t="str">
        <f t="shared" si="30"/>
        <v>A</v>
      </c>
      <c r="AD83" s="24" t="str">
        <f t="shared" si="30"/>
        <v>A</v>
      </c>
      <c r="AE83" s="24" t="str">
        <f t="shared" si="30"/>
        <v>A</v>
      </c>
      <c r="AF83" s="24" t="str">
        <f t="shared" si="30"/>
        <v>A</v>
      </c>
      <c r="AG83" s="24" t="str">
        <f t="shared" si="30"/>
        <v>A</v>
      </c>
      <c r="AH83" s="24" t="str">
        <f t="shared" si="30"/>
        <v>A</v>
      </c>
      <c r="AI83" s="184" t="str">
        <f t="shared" si="30"/>
        <v>A</v>
      </c>
      <c r="AJ83" s="70" t="str">
        <f t="shared" si="6"/>
        <v>2F000</v>
      </c>
      <c r="AK83" s="25" t="str">
        <f t="shared" si="7"/>
        <v>2FFFF</v>
      </c>
      <c r="AL83" s="71" t="str">
        <f t="shared" si="8"/>
        <v>2FFFF</v>
      </c>
    </row>
    <row r="84" spans="2:38">
      <c r="B84" s="224"/>
      <c r="C84" s="43" t="str">
        <f>'Memory Regions'!B19</f>
        <v>VRAM_BG2_CELLDATA</v>
      </c>
      <c r="D84" s="183" t="str">
        <f t="shared" ref="D84:M84" si="31">IF(D20="",IF(D52="","",D52),D20)</f>
        <v>-</v>
      </c>
      <c r="E84" s="24" t="str">
        <f t="shared" si="31"/>
        <v>-</v>
      </c>
      <c r="F84" s="24" t="str">
        <f t="shared" si="31"/>
        <v>-</v>
      </c>
      <c r="G84" s="24" t="str">
        <f t="shared" si="31"/>
        <v>-</v>
      </c>
      <c r="H84" s="24" t="str">
        <f t="shared" si="31"/>
        <v>-</v>
      </c>
      <c r="I84" s="24" t="str">
        <f t="shared" si="31"/>
        <v>-</v>
      </c>
      <c r="J84" s="24" t="str">
        <f t="shared" si="31"/>
        <v>-</v>
      </c>
      <c r="K84" s="24" t="str">
        <f t="shared" si="31"/>
        <v>-</v>
      </c>
      <c r="L84" s="24" t="str">
        <f t="shared" si="31"/>
        <v>-</v>
      </c>
      <c r="M84" s="24" t="str">
        <f t="shared" si="31"/>
        <v>-</v>
      </c>
      <c r="N84" s="24" t="str">
        <f t="shared" si="4"/>
        <v>-</v>
      </c>
      <c r="O84" s="24" t="str">
        <f t="shared" ref="O84:AI84" si="32">IF(O20="",IF(O52="","",O52),O20)</f>
        <v>-</v>
      </c>
      <c r="P84" s="24" t="str">
        <f t="shared" si="32"/>
        <v>-</v>
      </c>
      <c r="Q84" s="24">
        <f t="shared" si="32"/>
        <v>0</v>
      </c>
      <c r="R84" s="24">
        <f t="shared" si="32"/>
        <v>0</v>
      </c>
      <c r="S84" s="24">
        <f t="shared" si="32"/>
        <v>1</v>
      </c>
      <c r="T84" s="24">
        <f t="shared" si="32"/>
        <v>1</v>
      </c>
      <c r="U84" s="24">
        <f t="shared" si="32"/>
        <v>1</v>
      </c>
      <c r="V84" s="24">
        <f t="shared" si="32"/>
        <v>1</v>
      </c>
      <c r="W84" s="24">
        <f t="shared" si="32"/>
        <v>0</v>
      </c>
      <c r="X84" s="24" t="str">
        <f t="shared" si="32"/>
        <v>A</v>
      </c>
      <c r="Y84" s="24" t="str">
        <f t="shared" si="32"/>
        <v>A</v>
      </c>
      <c r="Z84" s="24" t="str">
        <f t="shared" si="32"/>
        <v>A</v>
      </c>
      <c r="AA84" s="24" t="str">
        <f t="shared" si="32"/>
        <v>A</v>
      </c>
      <c r="AB84" s="24" t="str">
        <f t="shared" si="32"/>
        <v>A</v>
      </c>
      <c r="AC84" s="24" t="str">
        <f t="shared" si="32"/>
        <v>A</v>
      </c>
      <c r="AD84" s="24" t="str">
        <f t="shared" si="32"/>
        <v>A</v>
      </c>
      <c r="AE84" s="24" t="str">
        <f t="shared" si="32"/>
        <v>A</v>
      </c>
      <c r="AF84" s="24" t="str">
        <f t="shared" si="32"/>
        <v>A</v>
      </c>
      <c r="AG84" s="24" t="str">
        <f t="shared" si="32"/>
        <v>A</v>
      </c>
      <c r="AH84" s="24" t="str">
        <f t="shared" si="32"/>
        <v>A</v>
      </c>
      <c r="AI84" s="184" t="str">
        <f t="shared" si="32"/>
        <v>A</v>
      </c>
      <c r="AJ84" s="70" t="str">
        <f t="shared" si="6"/>
        <v>1E000</v>
      </c>
      <c r="AK84" s="25" t="str">
        <f t="shared" si="7"/>
        <v>1EFFF</v>
      </c>
      <c r="AL84" s="71" t="str">
        <f t="shared" si="8"/>
        <v>1EFFF</v>
      </c>
    </row>
    <row r="85" spans="2:38">
      <c r="B85" s="224"/>
      <c r="C85" s="43" t="str">
        <f>'Memory Regions'!B20</f>
        <v>VRAM_PALETTE</v>
      </c>
      <c r="D85" s="183" t="str">
        <f t="shared" ref="D85:M85" si="33">IF(D21="",IF(D53="","",D53),D21)</f>
        <v>-</v>
      </c>
      <c r="E85" s="24" t="str">
        <f t="shared" si="33"/>
        <v>-</v>
      </c>
      <c r="F85" s="24" t="str">
        <f t="shared" si="33"/>
        <v>-</v>
      </c>
      <c r="G85" s="24" t="str">
        <f t="shared" si="33"/>
        <v>-</v>
      </c>
      <c r="H85" s="24" t="str">
        <f t="shared" si="33"/>
        <v>-</v>
      </c>
      <c r="I85" s="24" t="str">
        <f t="shared" si="33"/>
        <v>-</v>
      </c>
      <c r="J85" s="24" t="str">
        <f t="shared" si="33"/>
        <v>-</v>
      </c>
      <c r="K85" s="24" t="str">
        <f t="shared" si="33"/>
        <v>-</v>
      </c>
      <c r="L85" s="24" t="str">
        <f t="shared" si="33"/>
        <v>-</v>
      </c>
      <c r="M85" s="24" t="str">
        <f t="shared" si="33"/>
        <v>-</v>
      </c>
      <c r="N85" s="24" t="str">
        <f t="shared" si="4"/>
        <v>-</v>
      </c>
      <c r="O85" s="24" t="str">
        <f t="shared" ref="O85:AI85" si="34">IF(O21="",IF(O53="","",O53),O21)</f>
        <v>-</v>
      </c>
      <c r="P85" s="24" t="str">
        <f t="shared" si="34"/>
        <v>-</v>
      </c>
      <c r="Q85" s="24">
        <f t="shared" si="34"/>
        <v>0</v>
      </c>
      <c r="R85" s="24">
        <f t="shared" si="34"/>
        <v>1</v>
      </c>
      <c r="S85" s="24">
        <f t="shared" si="34"/>
        <v>1</v>
      </c>
      <c r="T85" s="24">
        <f t="shared" si="34"/>
        <v>1</v>
      </c>
      <c r="U85" s="24">
        <f t="shared" si="34"/>
        <v>1</v>
      </c>
      <c r="V85" s="24">
        <f t="shared" si="34"/>
        <v>1</v>
      </c>
      <c r="W85" s="24">
        <f t="shared" si="34"/>
        <v>1</v>
      </c>
      <c r="X85" s="24">
        <f t="shared" si="34"/>
        <v>1</v>
      </c>
      <c r="Y85" s="24" t="str">
        <f t="shared" si="34"/>
        <v>A</v>
      </c>
      <c r="Z85" s="24" t="str">
        <f t="shared" si="34"/>
        <v>A</v>
      </c>
      <c r="AA85" s="24" t="str">
        <f t="shared" si="34"/>
        <v>A</v>
      </c>
      <c r="AB85" s="24" t="str">
        <f t="shared" si="34"/>
        <v>A</v>
      </c>
      <c r="AC85" s="24" t="str">
        <f t="shared" si="34"/>
        <v>A</v>
      </c>
      <c r="AD85" s="24" t="str">
        <f t="shared" si="34"/>
        <v>A</v>
      </c>
      <c r="AE85" s="24" t="str">
        <f t="shared" si="34"/>
        <v>A</v>
      </c>
      <c r="AF85" s="24" t="str">
        <f t="shared" si="34"/>
        <v>A</v>
      </c>
      <c r="AG85" s="24" t="str">
        <f t="shared" si="34"/>
        <v>A</v>
      </c>
      <c r="AH85" s="24" t="str">
        <f t="shared" si="34"/>
        <v>A</v>
      </c>
      <c r="AI85" s="184" t="str">
        <f t="shared" si="34"/>
        <v>A</v>
      </c>
      <c r="AJ85" s="70" t="str">
        <f t="shared" si="6"/>
        <v>3F800</v>
      </c>
      <c r="AK85" s="25" t="str">
        <f t="shared" si="7"/>
        <v>3FFFF</v>
      </c>
      <c r="AL85" s="71" t="str">
        <f t="shared" si="8"/>
        <v>3FFFF</v>
      </c>
    </row>
    <row r="86" spans="2:38">
      <c r="B86" s="224"/>
      <c r="C86" s="43" t="str">
        <f>'Memory Regions'!B21</f>
        <v>VRAM_SPRITE_REGISTERS</v>
      </c>
      <c r="D86" s="183" t="str">
        <f t="shared" ref="D86:M86" si="35">IF(D22="",IF(D54="","",D54),D22)</f>
        <v>-</v>
      </c>
      <c r="E86" s="24" t="str">
        <f t="shared" si="35"/>
        <v>-</v>
      </c>
      <c r="F86" s="24" t="str">
        <f t="shared" si="35"/>
        <v>-</v>
      </c>
      <c r="G86" s="24" t="str">
        <f t="shared" si="35"/>
        <v>-</v>
      </c>
      <c r="H86" s="24" t="str">
        <f t="shared" si="35"/>
        <v>-</v>
      </c>
      <c r="I86" s="24" t="str">
        <f t="shared" si="35"/>
        <v>-</v>
      </c>
      <c r="J86" s="24" t="str">
        <f t="shared" si="35"/>
        <v>-</v>
      </c>
      <c r="K86" s="24" t="str">
        <f t="shared" si="35"/>
        <v>-</v>
      </c>
      <c r="L86" s="24" t="str">
        <f t="shared" si="35"/>
        <v>-</v>
      </c>
      <c r="M86" s="24" t="str">
        <f t="shared" si="35"/>
        <v>-</v>
      </c>
      <c r="N86" s="24" t="str">
        <f t="shared" si="4"/>
        <v>-</v>
      </c>
      <c r="O86" s="24" t="str">
        <f t="shared" ref="O86:AI86" si="36">IF(O22="",IF(O54="","",O54),O22)</f>
        <v>-</v>
      </c>
      <c r="P86" s="24" t="str">
        <f t="shared" si="36"/>
        <v>-</v>
      </c>
      <c r="Q86" s="24">
        <f t="shared" si="36"/>
        <v>0</v>
      </c>
      <c r="R86" s="24">
        <f t="shared" si="36"/>
        <v>0</v>
      </c>
      <c r="S86" s="24">
        <f t="shared" si="36"/>
        <v>1</v>
      </c>
      <c r="T86" s="24">
        <f t="shared" si="36"/>
        <v>1</v>
      </c>
      <c r="U86" s="24">
        <f t="shared" si="36"/>
        <v>1</v>
      </c>
      <c r="V86" s="24">
        <f t="shared" si="36"/>
        <v>1</v>
      </c>
      <c r="W86" s="24">
        <f t="shared" si="36"/>
        <v>1</v>
      </c>
      <c r="X86" s="24" t="str">
        <f t="shared" si="36"/>
        <v>M</v>
      </c>
      <c r="Y86" s="24" t="str">
        <f t="shared" si="36"/>
        <v>A</v>
      </c>
      <c r="Z86" s="24" t="str">
        <f t="shared" si="36"/>
        <v>A</v>
      </c>
      <c r="AA86" s="24" t="str">
        <f t="shared" si="36"/>
        <v>A</v>
      </c>
      <c r="AB86" s="24" t="str">
        <f t="shared" si="36"/>
        <v>A</v>
      </c>
      <c r="AC86" s="24" t="str">
        <f t="shared" si="36"/>
        <v>A</v>
      </c>
      <c r="AD86" s="24" t="str">
        <f t="shared" si="36"/>
        <v>A</v>
      </c>
      <c r="AE86" s="24" t="str">
        <f t="shared" si="36"/>
        <v>A</v>
      </c>
      <c r="AF86" s="24" t="str">
        <f t="shared" si="36"/>
        <v>A</v>
      </c>
      <c r="AG86" s="24" t="str">
        <f t="shared" si="36"/>
        <v>A</v>
      </c>
      <c r="AH86" s="24" t="str">
        <f t="shared" si="36"/>
        <v>A</v>
      </c>
      <c r="AI86" s="184" t="str">
        <f t="shared" si="36"/>
        <v>A</v>
      </c>
      <c r="AJ86" s="70" t="str">
        <f t="shared" si="6"/>
        <v>1F000</v>
      </c>
      <c r="AK86" s="25" t="str">
        <f t="shared" si="7"/>
        <v>1F7FF</v>
      </c>
      <c r="AL86" s="71" t="str">
        <f t="shared" si="8"/>
        <v>1FFFF</v>
      </c>
    </row>
    <row r="87" spans="2:38">
      <c r="B87" s="224"/>
      <c r="C87" s="43" t="str">
        <f>'Memory Regions'!B22</f>
        <v>VRAM_SPRITE_IMAGES</v>
      </c>
      <c r="D87" s="183" t="str">
        <f t="shared" ref="D87:M87" si="37">IF(D23="",IF(D55="","",D55),D23)</f>
        <v>-</v>
      </c>
      <c r="E87" s="24" t="str">
        <f t="shared" si="37"/>
        <v>-</v>
      </c>
      <c r="F87" s="24" t="str">
        <f t="shared" si="37"/>
        <v>-</v>
      </c>
      <c r="G87" s="24" t="str">
        <f t="shared" si="37"/>
        <v>-</v>
      </c>
      <c r="H87" s="24" t="str">
        <f t="shared" si="37"/>
        <v>-</v>
      </c>
      <c r="I87" s="24" t="str">
        <f t="shared" si="37"/>
        <v>-</v>
      </c>
      <c r="J87" s="24" t="str">
        <f t="shared" si="37"/>
        <v>-</v>
      </c>
      <c r="K87" s="24" t="str">
        <f t="shared" si="37"/>
        <v>-</v>
      </c>
      <c r="L87" s="24" t="str">
        <f t="shared" si="37"/>
        <v>-</v>
      </c>
      <c r="M87" s="24" t="str">
        <f t="shared" si="37"/>
        <v>-</v>
      </c>
      <c r="N87" s="24" t="str">
        <f t="shared" si="4"/>
        <v>-</v>
      </c>
      <c r="O87" s="24" t="str">
        <f t="shared" ref="O87:AI87" si="38">IF(O23="",IF(O55="","",O55),O23)</f>
        <v>-</v>
      </c>
      <c r="P87" s="24" t="str">
        <f t="shared" si="38"/>
        <v>-</v>
      </c>
      <c r="Q87" s="24">
        <f t="shared" si="38"/>
        <v>0</v>
      </c>
      <c r="R87" s="24">
        <f t="shared" si="38"/>
        <v>0</v>
      </c>
      <c r="S87" s="24">
        <f t="shared" si="38"/>
        <v>0</v>
      </c>
      <c r="T87" s="24">
        <f t="shared" si="38"/>
        <v>1</v>
      </c>
      <c r="U87" s="24">
        <f t="shared" si="38"/>
        <v>1</v>
      </c>
      <c r="V87" s="24">
        <f t="shared" si="38"/>
        <v>1</v>
      </c>
      <c r="W87" s="24" t="str">
        <f t="shared" si="38"/>
        <v>A</v>
      </c>
      <c r="X87" s="24" t="str">
        <f t="shared" si="38"/>
        <v>A</v>
      </c>
      <c r="Y87" s="24" t="str">
        <f t="shared" si="38"/>
        <v>A</v>
      </c>
      <c r="Z87" s="24" t="str">
        <f t="shared" si="38"/>
        <v>A</v>
      </c>
      <c r="AA87" s="24" t="str">
        <f t="shared" si="38"/>
        <v>A</v>
      </c>
      <c r="AB87" s="24" t="str">
        <f t="shared" si="38"/>
        <v>A</v>
      </c>
      <c r="AC87" s="24" t="str">
        <f t="shared" si="38"/>
        <v>A</v>
      </c>
      <c r="AD87" s="24" t="str">
        <f t="shared" si="38"/>
        <v>A</v>
      </c>
      <c r="AE87" s="24" t="str">
        <f t="shared" si="38"/>
        <v>A</v>
      </c>
      <c r="AF87" s="24" t="str">
        <f t="shared" si="38"/>
        <v>A</v>
      </c>
      <c r="AG87" s="24" t="str">
        <f t="shared" si="38"/>
        <v>A</v>
      </c>
      <c r="AH87" s="24" t="str">
        <f t="shared" si="38"/>
        <v>A</v>
      </c>
      <c r="AI87" s="184" t="str">
        <f t="shared" si="38"/>
        <v>A</v>
      </c>
      <c r="AJ87" s="70" t="str">
        <f t="shared" si="6"/>
        <v>E000</v>
      </c>
      <c r="AK87" s="25" t="str">
        <f t="shared" si="7"/>
        <v>FFFF</v>
      </c>
      <c r="AL87" s="71" t="str">
        <f t="shared" si="8"/>
        <v>FFFF</v>
      </c>
    </row>
    <row r="88" spans="2:38" ht="15.75" thickBot="1">
      <c r="B88" s="225"/>
      <c r="C88" s="44" t="str">
        <f>'Memory Regions'!B23</f>
        <v>not_used</v>
      </c>
      <c r="D88" s="185" t="str">
        <f t="shared" ref="D88:M88" si="39">IF(D24="",IF(D56="","",D56),D24)</f>
        <v>-</v>
      </c>
      <c r="E88" s="186" t="str">
        <f t="shared" si="39"/>
        <v>-</v>
      </c>
      <c r="F88" s="186" t="str">
        <f t="shared" si="39"/>
        <v>-</v>
      </c>
      <c r="G88" s="186" t="str">
        <f t="shared" si="39"/>
        <v>-</v>
      </c>
      <c r="H88" s="186" t="str">
        <f t="shared" si="39"/>
        <v>-</v>
      </c>
      <c r="I88" s="186" t="str">
        <f t="shared" si="39"/>
        <v>-</v>
      </c>
      <c r="J88" s="186" t="str">
        <f t="shared" si="39"/>
        <v>-</v>
      </c>
      <c r="K88" s="186" t="str">
        <f t="shared" si="39"/>
        <v>-</v>
      </c>
      <c r="L88" s="186" t="str">
        <f t="shared" si="39"/>
        <v>-</v>
      </c>
      <c r="M88" s="186" t="str">
        <f t="shared" si="39"/>
        <v>-</v>
      </c>
      <c r="N88" s="186" t="str">
        <f t="shared" si="4"/>
        <v>-</v>
      </c>
      <c r="O88" s="186" t="str">
        <f t="shared" ref="O88:AI88" si="40">IF(O24="",IF(O56="","",O56),O24)</f>
        <v>-</v>
      </c>
      <c r="P88" s="186" t="str">
        <f t="shared" si="40"/>
        <v>-</v>
      </c>
      <c r="Q88" s="186" t="str">
        <f t="shared" si="40"/>
        <v/>
      </c>
      <c r="R88" s="186" t="str">
        <f t="shared" si="40"/>
        <v/>
      </c>
      <c r="S88" s="186" t="str">
        <f t="shared" si="40"/>
        <v/>
      </c>
      <c r="T88" s="186" t="str">
        <f t="shared" si="40"/>
        <v/>
      </c>
      <c r="U88" s="186" t="str">
        <f t="shared" si="40"/>
        <v/>
      </c>
      <c r="V88" s="186" t="str">
        <f t="shared" si="40"/>
        <v/>
      </c>
      <c r="W88" s="186" t="str">
        <f t="shared" si="40"/>
        <v/>
      </c>
      <c r="X88" s="186" t="str">
        <f t="shared" si="40"/>
        <v/>
      </c>
      <c r="Y88" s="186" t="str">
        <f t="shared" si="40"/>
        <v/>
      </c>
      <c r="Z88" s="186" t="str">
        <f t="shared" si="40"/>
        <v/>
      </c>
      <c r="AA88" s="186" t="str">
        <f t="shared" si="40"/>
        <v/>
      </c>
      <c r="AB88" s="186" t="str">
        <f t="shared" si="40"/>
        <v/>
      </c>
      <c r="AC88" s="186" t="str">
        <f t="shared" si="40"/>
        <v/>
      </c>
      <c r="AD88" s="186" t="str">
        <f t="shared" si="40"/>
        <v/>
      </c>
      <c r="AE88" s="186" t="str">
        <f t="shared" si="40"/>
        <v/>
      </c>
      <c r="AF88" s="186" t="str">
        <f t="shared" si="40"/>
        <v/>
      </c>
      <c r="AG88" s="186" t="str">
        <f t="shared" si="40"/>
        <v/>
      </c>
      <c r="AH88" s="186" t="str">
        <f t="shared" si="40"/>
        <v/>
      </c>
      <c r="AI88" s="187" t="str">
        <f t="shared" si="40"/>
        <v/>
      </c>
      <c r="AJ88" s="72" t="str">
        <f t="shared" si="6"/>
        <v>0</v>
      </c>
      <c r="AK88" s="26" t="str">
        <f t="shared" si="7"/>
        <v>0</v>
      </c>
      <c r="AL88" s="73" t="str">
        <f t="shared" si="8"/>
        <v>0</v>
      </c>
    </row>
    <row r="89" spans="2:38" ht="15.75" thickBot="1">
      <c r="B89" s="223" t="s">
        <v>38</v>
      </c>
      <c r="C89" s="47" t="s">
        <v>34</v>
      </c>
      <c r="D89" s="181" t="str">
        <f t="shared" ref="D89:M89" si="41">IF(D25="",IF(D57="","",D57),D25)</f>
        <v>-</v>
      </c>
      <c r="E89" s="22" t="str">
        <f t="shared" si="41"/>
        <v>-</v>
      </c>
      <c r="F89" s="22" t="str">
        <f t="shared" si="41"/>
        <v>-</v>
      </c>
      <c r="G89" s="22" t="str">
        <f t="shared" si="41"/>
        <v>-</v>
      </c>
      <c r="H89" s="22" t="str">
        <f t="shared" si="41"/>
        <v>-</v>
      </c>
      <c r="I89" s="22" t="str">
        <f t="shared" si="41"/>
        <v>-</v>
      </c>
      <c r="J89" s="22" t="str">
        <f t="shared" si="41"/>
        <v>-</v>
      </c>
      <c r="K89" s="22" t="str">
        <f t="shared" si="41"/>
        <v>-</v>
      </c>
      <c r="L89" s="22" t="str">
        <f t="shared" si="41"/>
        <v>-</v>
      </c>
      <c r="M89" s="22" t="str">
        <f t="shared" si="41"/>
        <v>-</v>
      </c>
      <c r="N89" s="22" t="str">
        <f t="shared" si="4"/>
        <v>-</v>
      </c>
      <c r="O89" s="22" t="str">
        <f t="shared" ref="O89:AI89" si="42">IF(O25="",IF(O57="","",O57),O25)</f>
        <v>-</v>
      </c>
      <c r="P89" s="22" t="str">
        <f t="shared" si="42"/>
        <v>-</v>
      </c>
      <c r="Q89" s="22" t="str">
        <f t="shared" si="42"/>
        <v>0</v>
      </c>
      <c r="R89" s="22" t="str">
        <f t="shared" si="42"/>
        <v>0</v>
      </c>
      <c r="S89" s="22" t="str">
        <f t="shared" si="42"/>
        <v>0</v>
      </c>
      <c r="T89" s="22" t="str">
        <f t="shared" si="42"/>
        <v>0</v>
      </c>
      <c r="U89" s="22" t="str">
        <f t="shared" si="42"/>
        <v>0</v>
      </c>
      <c r="V89" s="22" t="str">
        <f t="shared" si="42"/>
        <v>0</v>
      </c>
      <c r="W89" s="22" t="str">
        <f t="shared" si="42"/>
        <v>0</v>
      </c>
      <c r="X89" s="22" t="str">
        <f t="shared" si="42"/>
        <v>0</v>
      </c>
      <c r="Y89" s="22" t="str">
        <f t="shared" si="42"/>
        <v>0</v>
      </c>
      <c r="Z89" s="22" t="str">
        <f t="shared" si="42"/>
        <v>0</v>
      </c>
      <c r="AA89" s="22" t="str">
        <f t="shared" si="42"/>
        <v>0</v>
      </c>
      <c r="AB89" s="22" t="str">
        <f t="shared" si="42"/>
        <v>0</v>
      </c>
      <c r="AC89" s="22" t="str">
        <f t="shared" si="42"/>
        <v>0</v>
      </c>
      <c r="AD89" s="22" t="str">
        <f t="shared" si="42"/>
        <v>0</v>
      </c>
      <c r="AE89" s="22" t="str">
        <f t="shared" si="42"/>
        <v>0</v>
      </c>
      <c r="AF89" s="22" t="str">
        <f t="shared" si="42"/>
        <v>0</v>
      </c>
      <c r="AG89" s="22" t="str">
        <f t="shared" si="42"/>
        <v>0</v>
      </c>
      <c r="AH89" s="22" t="str">
        <f t="shared" si="42"/>
        <v>A</v>
      </c>
      <c r="AI89" s="182" t="str">
        <f t="shared" si="42"/>
        <v>A</v>
      </c>
      <c r="AJ89" s="195" t="str">
        <f t="shared" ref="AJ89:AJ96" si="43">AJ133</f>
        <v>0</v>
      </c>
      <c r="AK89" s="23" t="str">
        <f t="shared" ref="AK89:AK96" si="44">AJ164</f>
        <v>3</v>
      </c>
      <c r="AL89" s="189" t="str">
        <f t="shared" ref="AL89:AL96" si="45">AJ195</f>
        <v>3</v>
      </c>
    </row>
    <row r="90" spans="2:38" ht="15.75" thickBot="1">
      <c r="B90" s="224"/>
      <c r="C90" s="47" t="s">
        <v>75</v>
      </c>
      <c r="D90" s="183" t="str">
        <f>IF(D26="",IF(D58="","",D58),D26)</f>
        <v>-</v>
      </c>
      <c r="E90" s="24" t="str">
        <f t="shared" ref="E90:AI90" si="46">IF(E26="",IF(E58="","",E58),E26)</f>
        <v>-</v>
      </c>
      <c r="F90" s="24" t="str">
        <f t="shared" si="46"/>
        <v>-</v>
      </c>
      <c r="G90" s="24" t="str">
        <f t="shared" si="46"/>
        <v>-</v>
      </c>
      <c r="H90" s="24" t="str">
        <f t="shared" si="46"/>
        <v>-</v>
      </c>
      <c r="I90" s="24" t="str">
        <f t="shared" si="46"/>
        <v>-</v>
      </c>
      <c r="J90" s="24" t="str">
        <f t="shared" si="46"/>
        <v>-</v>
      </c>
      <c r="K90" s="24" t="str">
        <f t="shared" si="46"/>
        <v>-</v>
      </c>
      <c r="L90" s="24" t="str">
        <f t="shared" si="46"/>
        <v>-</v>
      </c>
      <c r="M90" s="24" t="str">
        <f t="shared" si="46"/>
        <v>-</v>
      </c>
      <c r="N90" s="24" t="str">
        <f t="shared" si="46"/>
        <v>-</v>
      </c>
      <c r="O90" s="24" t="str">
        <f t="shared" si="46"/>
        <v>-</v>
      </c>
      <c r="P90" s="24" t="str">
        <f t="shared" si="46"/>
        <v>-</v>
      </c>
      <c r="Q90" s="24" t="str">
        <f t="shared" si="46"/>
        <v>0</v>
      </c>
      <c r="R90" s="24" t="str">
        <f t="shared" si="46"/>
        <v>0</v>
      </c>
      <c r="S90" s="24" t="str">
        <f t="shared" si="46"/>
        <v>0</v>
      </c>
      <c r="T90" s="24" t="str">
        <f t="shared" si="46"/>
        <v>0</v>
      </c>
      <c r="U90" s="24" t="str">
        <f t="shared" si="46"/>
        <v>0</v>
      </c>
      <c r="V90" s="24" t="str">
        <f t="shared" si="46"/>
        <v>0</v>
      </c>
      <c r="W90" s="24" t="str">
        <f t="shared" si="46"/>
        <v>0</v>
      </c>
      <c r="X90" s="24" t="str">
        <f t="shared" si="46"/>
        <v>0</v>
      </c>
      <c r="Y90" s="24" t="str">
        <f t="shared" si="46"/>
        <v>0</v>
      </c>
      <c r="Z90" s="24" t="str">
        <f t="shared" si="46"/>
        <v>0</v>
      </c>
      <c r="AA90" s="24" t="str">
        <f t="shared" si="46"/>
        <v>0</v>
      </c>
      <c r="AB90" s="24" t="str">
        <f t="shared" si="46"/>
        <v>0</v>
      </c>
      <c r="AC90" s="24" t="str">
        <f t="shared" si="46"/>
        <v>0</v>
      </c>
      <c r="AD90" s="24" t="str">
        <f t="shared" si="46"/>
        <v>0</v>
      </c>
      <c r="AE90" s="24" t="str">
        <f t="shared" si="46"/>
        <v>0</v>
      </c>
      <c r="AF90" s="24" t="str">
        <f t="shared" si="46"/>
        <v>0</v>
      </c>
      <c r="AG90" s="24" t="str">
        <f t="shared" si="46"/>
        <v>0</v>
      </c>
      <c r="AH90" s="24" t="str">
        <f t="shared" si="46"/>
        <v>A</v>
      </c>
      <c r="AI90" s="184" t="str">
        <f t="shared" si="46"/>
        <v>A</v>
      </c>
      <c r="AJ90" s="195" t="str">
        <f t="shared" si="43"/>
        <v>0</v>
      </c>
      <c r="AK90" s="23" t="str">
        <f t="shared" si="44"/>
        <v>3</v>
      </c>
      <c r="AL90" s="189" t="str">
        <f t="shared" si="45"/>
        <v>3</v>
      </c>
    </row>
    <row r="91" spans="2:38" ht="15.75" thickBot="1">
      <c r="B91" s="224"/>
      <c r="C91" s="47" t="s">
        <v>76</v>
      </c>
      <c r="D91" s="183" t="str">
        <f t="shared" ref="D91:AI91" si="47">IF(D27="",IF(D59="","",D59),D27)</f>
        <v>-</v>
      </c>
      <c r="E91" s="24" t="str">
        <f t="shared" si="47"/>
        <v>-</v>
      </c>
      <c r="F91" s="24" t="str">
        <f t="shared" si="47"/>
        <v>-</v>
      </c>
      <c r="G91" s="24" t="str">
        <f t="shared" si="47"/>
        <v>-</v>
      </c>
      <c r="H91" s="24" t="str">
        <f t="shared" si="47"/>
        <v>-</v>
      </c>
      <c r="I91" s="24" t="str">
        <f t="shared" si="47"/>
        <v>-</v>
      </c>
      <c r="J91" s="24" t="str">
        <f t="shared" si="47"/>
        <v>-</v>
      </c>
      <c r="K91" s="24" t="str">
        <f t="shared" si="47"/>
        <v>-</v>
      </c>
      <c r="L91" s="24" t="str">
        <f t="shared" si="47"/>
        <v>-</v>
      </c>
      <c r="M91" s="24" t="str">
        <f t="shared" si="47"/>
        <v>-</v>
      </c>
      <c r="N91" s="24" t="str">
        <f t="shared" si="47"/>
        <v>-</v>
      </c>
      <c r="O91" s="24" t="str">
        <f t="shared" si="47"/>
        <v>-</v>
      </c>
      <c r="P91" s="24" t="str">
        <f t="shared" si="47"/>
        <v>-</v>
      </c>
      <c r="Q91" s="24" t="str">
        <f t="shared" si="47"/>
        <v>0</v>
      </c>
      <c r="R91" s="24" t="str">
        <f t="shared" si="47"/>
        <v>0</v>
      </c>
      <c r="S91" s="24" t="str">
        <f t="shared" si="47"/>
        <v>0</v>
      </c>
      <c r="T91" s="24" t="str">
        <f t="shared" si="47"/>
        <v>0</v>
      </c>
      <c r="U91" s="24" t="str">
        <f t="shared" si="47"/>
        <v>0</v>
      </c>
      <c r="V91" s="24" t="str">
        <f t="shared" si="47"/>
        <v>0</v>
      </c>
      <c r="W91" s="24" t="str">
        <f t="shared" si="47"/>
        <v>0</v>
      </c>
      <c r="X91" s="24" t="str">
        <f t="shared" si="47"/>
        <v>0</v>
      </c>
      <c r="Y91" s="24" t="str">
        <f t="shared" si="47"/>
        <v>0</v>
      </c>
      <c r="Z91" s="24" t="str">
        <f t="shared" si="47"/>
        <v>0</v>
      </c>
      <c r="AA91" s="24" t="str">
        <f t="shared" si="47"/>
        <v>0</v>
      </c>
      <c r="AB91" s="24" t="str">
        <f t="shared" si="47"/>
        <v>0</v>
      </c>
      <c r="AC91" s="24" t="str">
        <f t="shared" si="47"/>
        <v>0</v>
      </c>
      <c r="AD91" s="24" t="str">
        <f t="shared" si="47"/>
        <v>0</v>
      </c>
      <c r="AE91" s="24" t="str">
        <f t="shared" si="47"/>
        <v>0</v>
      </c>
      <c r="AF91" s="24" t="str">
        <f t="shared" si="47"/>
        <v>0</v>
      </c>
      <c r="AG91" s="24">
        <f t="shared" si="47"/>
        <v>1</v>
      </c>
      <c r="AH91" s="24" t="str">
        <f t="shared" si="47"/>
        <v>A</v>
      </c>
      <c r="AI91" s="184" t="str">
        <f t="shared" si="47"/>
        <v>A</v>
      </c>
      <c r="AJ91" s="195" t="str">
        <f t="shared" si="43"/>
        <v>4</v>
      </c>
      <c r="AK91" s="23" t="str">
        <f t="shared" si="44"/>
        <v>7</v>
      </c>
      <c r="AL91" s="189" t="str">
        <f t="shared" si="45"/>
        <v>7</v>
      </c>
    </row>
    <row r="92" spans="2:38" ht="15.75" thickBot="1">
      <c r="B92" s="224"/>
      <c r="C92" s="47" t="s">
        <v>77</v>
      </c>
      <c r="D92" s="183" t="str">
        <f t="shared" ref="D92:AI92" si="48">IF(D28="",IF(D60="","",D60),D28)</f>
        <v>-</v>
      </c>
      <c r="E92" s="24" t="str">
        <f t="shared" si="48"/>
        <v>-</v>
      </c>
      <c r="F92" s="24" t="str">
        <f t="shared" si="48"/>
        <v>-</v>
      </c>
      <c r="G92" s="24" t="str">
        <f t="shared" si="48"/>
        <v>-</v>
      </c>
      <c r="H92" s="24" t="str">
        <f t="shared" si="48"/>
        <v>-</v>
      </c>
      <c r="I92" s="24" t="str">
        <f t="shared" si="48"/>
        <v>-</v>
      </c>
      <c r="J92" s="24" t="str">
        <f t="shared" si="48"/>
        <v>-</v>
      </c>
      <c r="K92" s="24" t="str">
        <f t="shared" si="48"/>
        <v>-</v>
      </c>
      <c r="L92" s="24" t="str">
        <f t="shared" si="48"/>
        <v>-</v>
      </c>
      <c r="M92" s="24" t="str">
        <f t="shared" si="48"/>
        <v>-</v>
      </c>
      <c r="N92" s="24" t="str">
        <f t="shared" si="48"/>
        <v>-</v>
      </c>
      <c r="O92" s="24" t="str">
        <f t="shared" si="48"/>
        <v>-</v>
      </c>
      <c r="P92" s="24" t="str">
        <f t="shared" si="48"/>
        <v>-</v>
      </c>
      <c r="Q92" s="24" t="str">
        <f t="shared" si="48"/>
        <v>0</v>
      </c>
      <c r="R92" s="24" t="str">
        <f t="shared" si="48"/>
        <v>0</v>
      </c>
      <c r="S92" s="24" t="str">
        <f t="shared" si="48"/>
        <v>0</v>
      </c>
      <c r="T92" s="24" t="str">
        <f t="shared" si="48"/>
        <v>0</v>
      </c>
      <c r="U92" s="24" t="str">
        <f t="shared" si="48"/>
        <v>0</v>
      </c>
      <c r="V92" s="24" t="str">
        <f t="shared" si="48"/>
        <v>0</v>
      </c>
      <c r="W92" s="24" t="str">
        <f t="shared" si="48"/>
        <v>0</v>
      </c>
      <c r="X92" s="24" t="str">
        <f t="shared" si="48"/>
        <v>0</v>
      </c>
      <c r="Y92" s="24" t="str">
        <f t="shared" si="48"/>
        <v>0</v>
      </c>
      <c r="Z92" s="24" t="str">
        <f t="shared" si="48"/>
        <v>0</v>
      </c>
      <c r="AA92" s="24" t="str">
        <f t="shared" si="48"/>
        <v>0</v>
      </c>
      <c r="AB92" s="24" t="str">
        <f t="shared" si="48"/>
        <v>0</v>
      </c>
      <c r="AC92" s="24" t="str">
        <f t="shared" si="48"/>
        <v>0</v>
      </c>
      <c r="AD92" s="24" t="str">
        <f t="shared" si="48"/>
        <v>0</v>
      </c>
      <c r="AE92" s="24" t="str">
        <f t="shared" si="48"/>
        <v>0</v>
      </c>
      <c r="AF92" s="24">
        <f t="shared" si="48"/>
        <v>1</v>
      </c>
      <c r="AG92" s="24" t="str">
        <f t="shared" si="48"/>
        <v>0</v>
      </c>
      <c r="AH92" s="24" t="str">
        <f t="shared" si="48"/>
        <v>A</v>
      </c>
      <c r="AI92" s="184" t="str">
        <f t="shared" si="48"/>
        <v>A</v>
      </c>
      <c r="AJ92" s="195" t="str">
        <f t="shared" si="43"/>
        <v>8</v>
      </c>
      <c r="AK92" s="23" t="str">
        <f t="shared" si="44"/>
        <v>B</v>
      </c>
      <c r="AL92" s="189" t="str">
        <f t="shared" si="45"/>
        <v>B</v>
      </c>
    </row>
    <row r="93" spans="2:38" ht="15.75" thickBot="1">
      <c r="B93" s="224"/>
      <c r="C93" s="47" t="s">
        <v>78</v>
      </c>
      <c r="D93" s="183" t="str">
        <f t="shared" ref="D93:AI93" si="49">IF(D29="",IF(D61="","",D61),D29)</f>
        <v>-</v>
      </c>
      <c r="E93" s="24" t="str">
        <f t="shared" si="49"/>
        <v>-</v>
      </c>
      <c r="F93" s="24" t="str">
        <f t="shared" si="49"/>
        <v>-</v>
      </c>
      <c r="G93" s="24" t="str">
        <f t="shared" si="49"/>
        <v>-</v>
      </c>
      <c r="H93" s="24" t="str">
        <f t="shared" si="49"/>
        <v>-</v>
      </c>
      <c r="I93" s="24" t="str">
        <f t="shared" si="49"/>
        <v>-</v>
      </c>
      <c r="J93" s="24" t="str">
        <f t="shared" si="49"/>
        <v>-</v>
      </c>
      <c r="K93" s="24" t="str">
        <f t="shared" si="49"/>
        <v>-</v>
      </c>
      <c r="L93" s="24" t="str">
        <f t="shared" si="49"/>
        <v>-</v>
      </c>
      <c r="M93" s="24" t="str">
        <f t="shared" si="49"/>
        <v>-</v>
      </c>
      <c r="N93" s="24" t="str">
        <f t="shared" si="49"/>
        <v>-</v>
      </c>
      <c r="O93" s="24" t="str">
        <f t="shared" si="49"/>
        <v>-</v>
      </c>
      <c r="P93" s="24" t="str">
        <f t="shared" si="49"/>
        <v>-</v>
      </c>
      <c r="Q93" s="24" t="str">
        <f t="shared" si="49"/>
        <v>0</v>
      </c>
      <c r="R93" s="24" t="str">
        <f t="shared" si="49"/>
        <v>0</v>
      </c>
      <c r="S93" s="24" t="str">
        <f t="shared" si="49"/>
        <v>0</v>
      </c>
      <c r="T93" s="24" t="str">
        <f t="shared" si="49"/>
        <v>0</v>
      </c>
      <c r="U93" s="24" t="str">
        <f t="shared" si="49"/>
        <v>0</v>
      </c>
      <c r="V93" s="24" t="str">
        <f t="shared" si="49"/>
        <v>0</v>
      </c>
      <c r="W93" s="24" t="str">
        <f t="shared" si="49"/>
        <v>0</v>
      </c>
      <c r="X93" s="24" t="str">
        <f t="shared" si="49"/>
        <v>0</v>
      </c>
      <c r="Y93" s="24" t="str">
        <f t="shared" si="49"/>
        <v>0</v>
      </c>
      <c r="Z93" s="24" t="str">
        <f t="shared" si="49"/>
        <v>0</v>
      </c>
      <c r="AA93" s="24" t="str">
        <f t="shared" si="49"/>
        <v>0</v>
      </c>
      <c r="AB93" s="24" t="str">
        <f t="shared" si="49"/>
        <v>0</v>
      </c>
      <c r="AC93" s="24" t="str">
        <f t="shared" si="49"/>
        <v>0</v>
      </c>
      <c r="AD93" s="24" t="str">
        <f t="shared" si="49"/>
        <v>0</v>
      </c>
      <c r="AE93" s="24" t="str">
        <f t="shared" si="49"/>
        <v>0</v>
      </c>
      <c r="AF93" s="24">
        <f t="shared" si="49"/>
        <v>1</v>
      </c>
      <c r="AG93" s="24">
        <f t="shared" si="49"/>
        <v>1</v>
      </c>
      <c r="AH93" s="24" t="str">
        <f t="shared" si="49"/>
        <v>A</v>
      </c>
      <c r="AI93" s="184" t="str">
        <f t="shared" si="49"/>
        <v>A</v>
      </c>
      <c r="AJ93" s="195" t="str">
        <f t="shared" si="43"/>
        <v>C</v>
      </c>
      <c r="AK93" s="23" t="str">
        <f t="shared" si="44"/>
        <v>F</v>
      </c>
      <c r="AL93" s="189" t="str">
        <f t="shared" si="45"/>
        <v>F</v>
      </c>
    </row>
    <row r="94" spans="2:38" ht="15.75" thickBot="1">
      <c r="B94" s="224"/>
      <c r="C94" s="47" t="s">
        <v>79</v>
      </c>
      <c r="D94" s="183" t="str">
        <f t="shared" ref="D94:AI94" si="50">IF(D30="",IF(D62="","",D62),D30)</f>
        <v>-</v>
      </c>
      <c r="E94" s="24" t="str">
        <f t="shared" si="50"/>
        <v>-</v>
      </c>
      <c r="F94" s="24" t="str">
        <f t="shared" si="50"/>
        <v>-</v>
      </c>
      <c r="G94" s="24" t="str">
        <f t="shared" si="50"/>
        <v>-</v>
      </c>
      <c r="H94" s="24" t="str">
        <f t="shared" si="50"/>
        <v>-</v>
      </c>
      <c r="I94" s="24" t="str">
        <f t="shared" si="50"/>
        <v>-</v>
      </c>
      <c r="J94" s="24" t="str">
        <f t="shared" si="50"/>
        <v>-</v>
      </c>
      <c r="K94" s="24" t="str">
        <f t="shared" si="50"/>
        <v>-</v>
      </c>
      <c r="L94" s="24" t="str">
        <f t="shared" si="50"/>
        <v>-</v>
      </c>
      <c r="M94" s="24" t="str">
        <f t="shared" si="50"/>
        <v>-</v>
      </c>
      <c r="N94" s="24" t="str">
        <f t="shared" si="50"/>
        <v>-</v>
      </c>
      <c r="O94" s="24" t="str">
        <f t="shared" si="50"/>
        <v>-</v>
      </c>
      <c r="P94" s="24" t="str">
        <f t="shared" si="50"/>
        <v>-</v>
      </c>
      <c r="Q94" s="24" t="str">
        <f t="shared" si="50"/>
        <v>0</v>
      </c>
      <c r="R94" s="24" t="str">
        <f t="shared" si="50"/>
        <v>0</v>
      </c>
      <c r="S94" s="24" t="str">
        <f t="shared" si="50"/>
        <v>0</v>
      </c>
      <c r="T94" s="24" t="str">
        <f t="shared" si="50"/>
        <v>0</v>
      </c>
      <c r="U94" s="24" t="str">
        <f t="shared" si="50"/>
        <v>0</v>
      </c>
      <c r="V94" s="24" t="str">
        <f t="shared" si="50"/>
        <v>0</v>
      </c>
      <c r="W94" s="24" t="str">
        <f t="shared" si="50"/>
        <v>0</v>
      </c>
      <c r="X94" s="24" t="str">
        <f t="shared" si="50"/>
        <v>0</v>
      </c>
      <c r="Y94" s="24" t="str">
        <f t="shared" si="50"/>
        <v>0</v>
      </c>
      <c r="Z94" s="24" t="str">
        <f t="shared" si="50"/>
        <v>0</v>
      </c>
      <c r="AA94" s="24" t="str">
        <f t="shared" si="50"/>
        <v>0</v>
      </c>
      <c r="AB94" s="24" t="str">
        <f t="shared" si="50"/>
        <v>0</v>
      </c>
      <c r="AC94" s="24" t="str">
        <f t="shared" si="50"/>
        <v>0</v>
      </c>
      <c r="AD94" s="24">
        <f t="shared" si="50"/>
        <v>1</v>
      </c>
      <c r="AE94" s="24" t="str">
        <f t="shared" si="50"/>
        <v>0</v>
      </c>
      <c r="AF94" s="24">
        <f t="shared" si="50"/>
        <v>0</v>
      </c>
      <c r="AG94" s="24">
        <f t="shared" si="50"/>
        <v>0</v>
      </c>
      <c r="AH94" s="24" t="str">
        <f t="shared" si="50"/>
        <v>A</v>
      </c>
      <c r="AI94" s="184" t="str">
        <f t="shared" si="50"/>
        <v>A</v>
      </c>
      <c r="AJ94" s="195" t="str">
        <f t="shared" si="43"/>
        <v>20</v>
      </c>
      <c r="AK94" s="23" t="str">
        <f t="shared" si="44"/>
        <v>23</v>
      </c>
      <c r="AL94" s="189" t="str">
        <f t="shared" si="45"/>
        <v>23</v>
      </c>
    </row>
    <row r="95" spans="2:38">
      <c r="B95" s="224"/>
      <c r="C95" s="38" t="s">
        <v>35</v>
      </c>
      <c r="D95" s="183" t="str">
        <f t="shared" ref="D95:AI95" si="51">IF(D31="",IF(D63="","",D63),D31)</f>
        <v>-</v>
      </c>
      <c r="E95" s="24" t="str">
        <f t="shared" si="51"/>
        <v>-</v>
      </c>
      <c r="F95" s="24" t="str">
        <f t="shared" si="51"/>
        <v>-</v>
      </c>
      <c r="G95" s="24" t="str">
        <f t="shared" si="51"/>
        <v>-</v>
      </c>
      <c r="H95" s="24" t="str">
        <f t="shared" si="51"/>
        <v>-</v>
      </c>
      <c r="I95" s="24" t="str">
        <f t="shared" si="51"/>
        <v>-</v>
      </c>
      <c r="J95" s="24" t="str">
        <f t="shared" si="51"/>
        <v>-</v>
      </c>
      <c r="K95" s="24" t="str">
        <f t="shared" si="51"/>
        <v>-</v>
      </c>
      <c r="L95" s="24" t="str">
        <f t="shared" si="51"/>
        <v>-</v>
      </c>
      <c r="M95" s="24" t="str">
        <f t="shared" si="51"/>
        <v>-</v>
      </c>
      <c r="N95" s="24" t="str">
        <f t="shared" si="51"/>
        <v>-</v>
      </c>
      <c r="O95" s="24" t="str">
        <f t="shared" si="51"/>
        <v>-</v>
      </c>
      <c r="P95" s="24" t="str">
        <f t="shared" si="51"/>
        <v>-</v>
      </c>
      <c r="Q95" s="24" t="str">
        <f t="shared" si="51"/>
        <v>0</v>
      </c>
      <c r="R95" s="24" t="str">
        <f t="shared" si="51"/>
        <v>0</v>
      </c>
      <c r="S95" s="24" t="str">
        <f t="shared" si="51"/>
        <v>0</v>
      </c>
      <c r="T95" s="24" t="str">
        <f t="shared" si="51"/>
        <v>1</v>
      </c>
      <c r="U95" s="24" t="str">
        <f t="shared" si="51"/>
        <v>1</v>
      </c>
      <c r="V95" s="24" t="str">
        <f t="shared" si="51"/>
        <v>1</v>
      </c>
      <c r="W95" s="24" t="str">
        <f t="shared" si="51"/>
        <v>1</v>
      </c>
      <c r="X95" s="24" t="str">
        <f t="shared" si="51"/>
        <v>1</v>
      </c>
      <c r="Y95" s="24" t="str">
        <f t="shared" si="51"/>
        <v>1</v>
      </c>
      <c r="Z95" s="24" t="str">
        <f t="shared" si="51"/>
        <v>1</v>
      </c>
      <c r="AA95" s="24" t="str">
        <f t="shared" si="51"/>
        <v>1</v>
      </c>
      <c r="AB95" s="24" t="str">
        <f t="shared" si="51"/>
        <v>1</v>
      </c>
      <c r="AC95" s="24" t="str">
        <f t="shared" si="51"/>
        <v>1</v>
      </c>
      <c r="AD95" s="24" t="str">
        <f t="shared" si="51"/>
        <v>1</v>
      </c>
      <c r="AE95" s="24" t="str">
        <f t="shared" si="51"/>
        <v>1</v>
      </c>
      <c r="AF95" s="24" t="str">
        <f t="shared" si="51"/>
        <v>1</v>
      </c>
      <c r="AG95" s="24" t="str">
        <f t="shared" si="51"/>
        <v>0</v>
      </c>
      <c r="AH95" s="24" t="str">
        <f t="shared" si="51"/>
        <v>A</v>
      </c>
      <c r="AI95" s="184" t="str">
        <f t="shared" si="51"/>
        <v>A</v>
      </c>
      <c r="AJ95" s="195" t="str">
        <f t="shared" si="43"/>
        <v>FFF8</v>
      </c>
      <c r="AK95" s="23" t="str">
        <f t="shared" si="44"/>
        <v>FFFB</v>
      </c>
      <c r="AL95" s="189" t="str">
        <f t="shared" si="45"/>
        <v>FFFB</v>
      </c>
    </row>
    <row r="96" spans="2:38" ht="15.75" thickBot="1">
      <c r="B96" s="225"/>
      <c r="C96" s="39" t="s">
        <v>36</v>
      </c>
      <c r="D96" s="185" t="str">
        <f t="shared" ref="D96:AI96" si="52">IF(D32="",IF(D64="","",D64),D32)</f>
        <v>-</v>
      </c>
      <c r="E96" s="186" t="str">
        <f t="shared" si="52"/>
        <v>-</v>
      </c>
      <c r="F96" s="186" t="str">
        <f t="shared" si="52"/>
        <v>-</v>
      </c>
      <c r="G96" s="186" t="str">
        <f t="shared" si="52"/>
        <v>-</v>
      </c>
      <c r="H96" s="186" t="str">
        <f t="shared" si="52"/>
        <v>-</v>
      </c>
      <c r="I96" s="186" t="str">
        <f t="shared" si="52"/>
        <v>-</v>
      </c>
      <c r="J96" s="186" t="str">
        <f t="shared" si="52"/>
        <v>-</v>
      </c>
      <c r="K96" s="186" t="str">
        <f t="shared" si="52"/>
        <v>-</v>
      </c>
      <c r="L96" s="186" t="str">
        <f t="shared" si="52"/>
        <v>-</v>
      </c>
      <c r="M96" s="186" t="str">
        <f t="shared" si="52"/>
        <v>-</v>
      </c>
      <c r="N96" s="186" t="str">
        <f t="shared" si="52"/>
        <v>-</v>
      </c>
      <c r="O96" s="186" t="str">
        <f t="shared" si="52"/>
        <v>-</v>
      </c>
      <c r="P96" s="186" t="str">
        <f t="shared" si="52"/>
        <v>-</v>
      </c>
      <c r="Q96" s="186" t="str">
        <f t="shared" si="52"/>
        <v>0</v>
      </c>
      <c r="R96" s="186" t="str">
        <f t="shared" si="52"/>
        <v>0</v>
      </c>
      <c r="S96" s="186" t="str">
        <f t="shared" si="52"/>
        <v>0</v>
      </c>
      <c r="T96" s="186" t="str">
        <f t="shared" si="52"/>
        <v>1</v>
      </c>
      <c r="U96" s="186" t="str">
        <f t="shared" si="52"/>
        <v>1</v>
      </c>
      <c r="V96" s="186" t="str">
        <f t="shared" si="52"/>
        <v>1</v>
      </c>
      <c r="W96" s="186" t="str">
        <f t="shared" si="52"/>
        <v>1</v>
      </c>
      <c r="X96" s="186" t="str">
        <f t="shared" si="52"/>
        <v>1</v>
      </c>
      <c r="Y96" s="186" t="str">
        <f t="shared" si="52"/>
        <v>1</v>
      </c>
      <c r="Z96" s="186" t="str">
        <f t="shared" si="52"/>
        <v>1</v>
      </c>
      <c r="AA96" s="186" t="str">
        <f t="shared" si="52"/>
        <v>1</v>
      </c>
      <c r="AB96" s="186" t="str">
        <f t="shared" si="52"/>
        <v>1</v>
      </c>
      <c r="AC96" s="186" t="str">
        <f t="shared" si="52"/>
        <v>1</v>
      </c>
      <c r="AD96" s="186" t="str">
        <f t="shared" si="52"/>
        <v>1</v>
      </c>
      <c r="AE96" s="186" t="str">
        <f t="shared" si="52"/>
        <v>1</v>
      </c>
      <c r="AF96" s="186" t="str">
        <f t="shared" si="52"/>
        <v>1</v>
      </c>
      <c r="AG96" s="186" t="str">
        <f t="shared" si="52"/>
        <v>1</v>
      </c>
      <c r="AH96" s="186" t="str">
        <f t="shared" si="52"/>
        <v>A</v>
      </c>
      <c r="AI96" s="187" t="str">
        <f t="shared" si="52"/>
        <v>A</v>
      </c>
      <c r="AJ96" s="196" t="str">
        <f t="shared" si="43"/>
        <v>FFFC</v>
      </c>
      <c r="AK96" s="26" t="str">
        <f t="shared" si="44"/>
        <v>FFFF</v>
      </c>
      <c r="AL96" s="73" t="str">
        <f t="shared" si="45"/>
        <v>FFFF</v>
      </c>
    </row>
    <row r="97" spans="2:71" s="57" customFormat="1" ht="33" customHeight="1" thickBot="1">
      <c r="B97" s="242" t="s">
        <v>65</v>
      </c>
      <c r="C97" s="243"/>
      <c r="D97" s="197" t="str">
        <f>IF(AND(POWER(2,D68)&gt;='Memory Map'!$I$2,POWER(2,D68)&lt;='Memory Map'!$I$2*64),"Y","N")</f>
        <v>N</v>
      </c>
      <c r="E97" s="197" t="str">
        <f>IF(AND(POWER(2,E68)&gt;='Memory Map'!$I$2,POWER(2,E68)&lt;='Memory Map'!$I$2*64),"Y","N")</f>
        <v>N</v>
      </c>
      <c r="F97" s="197" t="str">
        <f>IF(AND(POWER(2,F68)&gt;='Memory Map'!$I$2,POWER(2,F68)&lt;='Memory Map'!$I$2*64),"Y","N")</f>
        <v>N</v>
      </c>
      <c r="G97" s="197" t="str">
        <f>IF(AND(POWER(2,G68)&gt;='Memory Map'!$I$2,POWER(2,G68)&lt;='Memory Map'!$I$2*64),"Y","N")</f>
        <v>N</v>
      </c>
      <c r="H97" s="197" t="str">
        <f>IF(AND(POWER(2,H68)&gt;='Memory Map'!$I$2,POWER(2,H68)&lt;='Memory Map'!$I$2*64),"Y","N")</f>
        <v>N</v>
      </c>
      <c r="I97" s="197" t="str">
        <f>IF(AND(POWER(2,I68)&gt;='Memory Map'!$I$2,POWER(2,I68)&lt;='Memory Map'!$I$2*64),"Y","N")</f>
        <v>N</v>
      </c>
      <c r="J97" s="197" t="str">
        <f>IF(AND(POWER(2,J68)&gt;='Memory Map'!$I$2,POWER(2,J68)&lt;='Memory Map'!$I$2*64),"Y","N")</f>
        <v>N</v>
      </c>
      <c r="K97" s="197" t="str">
        <f>IF(AND(POWER(2,K68)&gt;='Memory Map'!$I$2,POWER(2,K68)&lt;='Memory Map'!$I$2*64),"Y","N")</f>
        <v>N</v>
      </c>
      <c r="L97" s="197" t="str">
        <f>IF(AND(POWER(2,L68)&gt;='Memory Map'!$I$2,POWER(2,L68)&lt;='Memory Map'!$I$2*64),"Y","N")</f>
        <v>N</v>
      </c>
      <c r="M97" s="197" t="str">
        <f>IF(AND(POWER(2,M68)&gt;='Memory Map'!$I$2,POWER(2,M68)&lt;='Memory Map'!$I$2*64),"Y","N")</f>
        <v>N</v>
      </c>
      <c r="N97" s="197" t="str">
        <f>IF(AND(POWER(2,N68)&gt;='Memory Map'!$I$2,POWER(2,N68)&lt;='Memory Map'!$I$2*64),"Y","N")</f>
        <v>N</v>
      </c>
      <c r="O97" s="197" t="str">
        <f>IF(AND(POWER(2,O68)&gt;='Memory Map'!$I$2,POWER(2,O68)&lt;='Memory Map'!$I$2*64),"Y","N")</f>
        <v>N</v>
      </c>
      <c r="P97" s="197" t="str">
        <f>IF(AND(POWER(2,P68)&gt;='Memory Map'!$I$2,POWER(2,P68)&lt;='Memory Map'!$I$2*64),"Y","N")</f>
        <v>N</v>
      </c>
      <c r="Q97" s="197" t="str">
        <f>IF(AND(POWER(2,Q68)&gt;='Memory Map'!$I$2,POWER(2,Q68)&lt;='Memory Map'!$I$2*64),"Y","N")</f>
        <v>N</v>
      </c>
      <c r="R97" s="197" t="str">
        <f>IF(AND(POWER(2,R68)&gt;='Memory Map'!$I$2,POWER(2,R68)&lt;='Memory Map'!$I$2*64),"Y","N")</f>
        <v>N</v>
      </c>
      <c r="S97" s="197" t="str">
        <f>IF(AND(POWER(2,S68)&gt;='Memory Map'!$I$2,POWER(2,S68)&lt;='Memory Map'!$I$2*64),"Y","N")</f>
        <v>N</v>
      </c>
      <c r="T97" s="197" t="str">
        <f>IF(AND(POWER(2,T68)&gt;='Memory Map'!$I$2,POWER(2,T68)&lt;='Memory Map'!$I$2*64),"Y","N")</f>
        <v>Y</v>
      </c>
      <c r="U97" s="197" t="str">
        <f>IF(AND(POWER(2,U68)&gt;='Memory Map'!$I$2,POWER(2,U68)&lt;='Memory Map'!$I$2*64),"Y","N")</f>
        <v>Y</v>
      </c>
      <c r="V97" s="197" t="str">
        <f>IF(AND(POWER(2,V68)&gt;='Memory Map'!$I$2,POWER(2,V68)&lt;='Memory Map'!$I$2*64),"Y","N")</f>
        <v>Y</v>
      </c>
      <c r="W97" s="197" t="str">
        <f>IF(AND(POWER(2,W68)&gt;='Memory Map'!$I$2,POWER(2,W68)&lt;='Memory Map'!$I$2*64),"Y","N")</f>
        <v>Y</v>
      </c>
      <c r="X97" s="197" t="str">
        <f>IF(AND(POWER(2,X68)&gt;='Memory Map'!$I$2,POWER(2,X68)&lt;='Memory Map'!$I$2*64),"Y","N")</f>
        <v>Y</v>
      </c>
      <c r="Y97" s="197" t="str">
        <f>IF(AND(POWER(2,Y68)&gt;='Memory Map'!$I$2,POWER(2,Y68)&lt;='Memory Map'!$I$2*64),"Y","N")</f>
        <v>Y</v>
      </c>
      <c r="Z97" s="197" t="str">
        <f>IF(AND(POWER(2,Z68)&gt;='Memory Map'!$I$2,POWER(2,Z68)&lt;='Memory Map'!$I$2*64),"Y","N")</f>
        <v>Y</v>
      </c>
      <c r="AA97" s="197" t="str">
        <f>IF(AND(POWER(2,AA68)&gt;='Memory Map'!$I$2,POWER(2,AA68)&lt;='Memory Map'!$I$2*64),"Y","N")</f>
        <v>N</v>
      </c>
      <c r="AB97" s="197" t="str">
        <f>IF(AND(POWER(2,AB68)&gt;='Memory Map'!$I$2,POWER(2,AB68)&lt;='Memory Map'!$I$2*64),"Y","N")</f>
        <v>N</v>
      </c>
      <c r="AC97" s="197" t="str">
        <f>IF(AND(POWER(2,AC68)&gt;='Memory Map'!$I$2,POWER(2,AC68)&lt;='Memory Map'!$I$2*64),"Y","N")</f>
        <v>N</v>
      </c>
      <c r="AD97" s="197" t="str">
        <f>IF(AND(POWER(2,AD68)&gt;='Memory Map'!$I$2,POWER(2,AD68)&lt;='Memory Map'!$I$2*64),"Y","N")</f>
        <v>N</v>
      </c>
      <c r="AE97" s="197" t="str">
        <f>IF(AND(POWER(2,AE68)&gt;='Memory Map'!$I$2,POWER(2,AE68)&lt;='Memory Map'!$I$2*64),"Y","N")</f>
        <v>N</v>
      </c>
      <c r="AF97" s="197" t="str">
        <f>IF(AND(POWER(2,AF68)&gt;='Memory Map'!$I$2,POWER(2,AF68)&lt;='Memory Map'!$I$2*64),"Y","N")</f>
        <v>N</v>
      </c>
      <c r="AG97" s="197" t="str">
        <f>IF(AND(POWER(2,AG68)&gt;='Memory Map'!$I$2,POWER(2,AG68)&lt;='Memory Map'!$I$2*64),"Y","N")</f>
        <v>N</v>
      </c>
      <c r="AH97" s="197" t="str">
        <f>IF(AND(POWER(2,AH68)&gt;='Memory Map'!$I$2,POWER(2,AH68)&lt;='Memory Map'!$I$2*64),"Y","N")</f>
        <v>N</v>
      </c>
      <c r="AI97" s="197" t="str">
        <f>IF(AND(POWER(2,AI68)&gt;='Memory Map'!$I$2,POWER(2,AI68)&lt;='Memory Map'!$I$2*64),"Y","N")</f>
        <v>N</v>
      </c>
      <c r="AJ97" s="16"/>
      <c r="AK97" s="15"/>
      <c r="AL97" s="15"/>
    </row>
    <row r="98" spans="2:71" ht="15.75" thickBot="1"/>
    <row r="99" spans="2:71" ht="15.75" thickBot="1">
      <c r="D99" s="273" t="s">
        <v>26</v>
      </c>
      <c r="E99" s="274"/>
      <c r="F99" s="274"/>
      <c r="G99" s="274"/>
      <c r="H99" s="274"/>
      <c r="I99" s="274"/>
      <c r="J99" s="274"/>
      <c r="K99" s="274"/>
      <c r="L99" s="274"/>
      <c r="M99" s="274"/>
      <c r="N99" s="274"/>
      <c r="O99" s="274"/>
      <c r="P99" s="274"/>
      <c r="Q99" s="274"/>
      <c r="R99" s="274"/>
      <c r="S99" s="274"/>
      <c r="T99" s="274"/>
      <c r="U99" s="274"/>
      <c r="V99" s="274"/>
      <c r="W99" s="274"/>
      <c r="X99" s="274"/>
      <c r="Y99" s="274"/>
      <c r="Z99" s="274"/>
      <c r="AA99" s="274"/>
      <c r="AB99" s="274"/>
      <c r="AC99" s="274"/>
      <c r="AD99" s="274"/>
      <c r="AE99" s="274"/>
      <c r="AF99" s="274"/>
      <c r="AG99" s="274"/>
      <c r="AH99" s="274"/>
      <c r="AI99" s="275"/>
    </row>
    <row r="100" spans="2:71">
      <c r="C100" s="17"/>
      <c r="D100" s="123">
        <v>0</v>
      </c>
      <c r="E100" s="281" t="s">
        <v>27</v>
      </c>
      <c r="F100" s="281"/>
      <c r="G100" s="281"/>
      <c r="H100" s="281"/>
      <c r="I100" s="281"/>
      <c r="J100" s="281"/>
      <c r="K100" s="281"/>
      <c r="L100" s="281"/>
      <c r="M100" s="281"/>
      <c r="N100" s="281"/>
      <c r="O100" s="281"/>
      <c r="P100" s="281"/>
      <c r="Q100" s="281"/>
      <c r="R100" s="281"/>
      <c r="S100" s="281"/>
      <c r="T100" s="281"/>
      <c r="U100" s="281"/>
      <c r="V100" s="281"/>
      <c r="W100" s="281"/>
      <c r="X100" s="281"/>
      <c r="Y100" s="281"/>
      <c r="Z100" s="281"/>
      <c r="AA100" s="281"/>
      <c r="AB100" s="281"/>
      <c r="AC100" s="281"/>
      <c r="AD100" s="281"/>
      <c r="AE100" s="281"/>
      <c r="AF100" s="281"/>
      <c r="AG100" s="281"/>
      <c r="AH100" s="281"/>
      <c r="AI100" s="282"/>
    </row>
    <row r="101" spans="2:71">
      <c r="C101" s="17"/>
      <c r="D101" s="29">
        <v>1</v>
      </c>
      <c r="E101" s="283" t="s">
        <v>28</v>
      </c>
      <c r="F101" s="283"/>
      <c r="G101" s="283"/>
      <c r="H101" s="283"/>
      <c r="I101" s="283"/>
      <c r="J101" s="283"/>
      <c r="K101" s="283"/>
      <c r="L101" s="283"/>
      <c r="M101" s="283"/>
      <c r="N101" s="283"/>
      <c r="O101" s="283"/>
      <c r="P101" s="283"/>
      <c r="Q101" s="283"/>
      <c r="R101" s="283"/>
      <c r="S101" s="283"/>
      <c r="T101" s="283"/>
      <c r="U101" s="283"/>
      <c r="V101" s="283"/>
      <c r="W101" s="283"/>
      <c r="X101" s="283"/>
      <c r="Y101" s="283"/>
      <c r="Z101" s="283"/>
      <c r="AA101" s="283"/>
      <c r="AB101" s="283"/>
      <c r="AC101" s="283"/>
      <c r="AD101" s="283"/>
      <c r="AE101" s="283"/>
      <c r="AF101" s="283"/>
      <c r="AG101" s="283"/>
      <c r="AH101" s="283"/>
      <c r="AI101" s="284"/>
    </row>
    <row r="102" spans="2:71">
      <c r="C102" s="17"/>
      <c r="D102" s="29" t="s">
        <v>24</v>
      </c>
      <c r="E102" s="283" t="s">
        <v>29</v>
      </c>
      <c r="F102" s="283"/>
      <c r="G102" s="283"/>
      <c r="H102" s="283"/>
      <c r="I102" s="283"/>
      <c r="J102" s="283"/>
      <c r="K102" s="283"/>
      <c r="L102" s="283"/>
      <c r="M102" s="283"/>
      <c r="N102" s="283"/>
      <c r="O102" s="283"/>
      <c r="P102" s="283"/>
      <c r="Q102" s="283"/>
      <c r="R102" s="283"/>
      <c r="S102" s="283"/>
      <c r="T102" s="283"/>
      <c r="U102" s="283"/>
      <c r="V102" s="283"/>
      <c r="W102" s="283"/>
      <c r="X102" s="283"/>
      <c r="Y102" s="283"/>
      <c r="Z102" s="283"/>
      <c r="AA102" s="283"/>
      <c r="AB102" s="283"/>
      <c r="AC102" s="283"/>
      <c r="AD102" s="283"/>
      <c r="AE102" s="283"/>
      <c r="AF102" s="283"/>
      <c r="AG102" s="283"/>
      <c r="AH102" s="283"/>
      <c r="AI102" s="284"/>
    </row>
    <row r="103" spans="2:71">
      <c r="C103" s="17"/>
      <c r="D103" s="29" t="s">
        <v>30</v>
      </c>
      <c r="E103" s="283" t="s">
        <v>31</v>
      </c>
      <c r="F103" s="283"/>
      <c r="G103" s="283"/>
      <c r="H103" s="283"/>
      <c r="I103" s="283"/>
      <c r="J103" s="283"/>
      <c r="K103" s="283"/>
      <c r="L103" s="283"/>
      <c r="M103" s="283"/>
      <c r="N103" s="283"/>
      <c r="O103" s="283"/>
      <c r="P103" s="283"/>
      <c r="Q103" s="283"/>
      <c r="R103" s="283"/>
      <c r="S103" s="283"/>
      <c r="T103" s="283"/>
      <c r="U103" s="283"/>
      <c r="V103" s="283"/>
      <c r="W103" s="283"/>
      <c r="X103" s="283"/>
      <c r="Y103" s="283"/>
      <c r="Z103" s="283"/>
      <c r="AA103" s="283"/>
      <c r="AB103" s="283"/>
      <c r="AC103" s="283"/>
      <c r="AD103" s="283"/>
      <c r="AE103" s="283"/>
      <c r="AF103" s="283"/>
      <c r="AG103" s="283"/>
      <c r="AH103" s="283"/>
      <c r="AI103" s="284"/>
    </row>
    <row r="104" spans="2:71" ht="15.75" thickBot="1">
      <c r="C104" s="17"/>
      <c r="D104" s="30" t="s">
        <v>23</v>
      </c>
      <c r="E104" s="285" t="s">
        <v>32</v>
      </c>
      <c r="F104" s="285"/>
      <c r="G104" s="285"/>
      <c r="H104" s="285"/>
      <c r="I104" s="285"/>
      <c r="J104" s="285"/>
      <c r="K104" s="285"/>
      <c r="L104" s="285"/>
      <c r="M104" s="285"/>
      <c r="N104" s="285"/>
      <c r="O104" s="285"/>
      <c r="P104" s="285"/>
      <c r="Q104" s="285"/>
      <c r="R104" s="285"/>
      <c r="S104" s="285"/>
      <c r="T104" s="285"/>
      <c r="U104" s="285"/>
      <c r="V104" s="285"/>
      <c r="W104" s="285"/>
      <c r="X104" s="285"/>
      <c r="Y104" s="285"/>
      <c r="Z104" s="285"/>
      <c r="AA104" s="285"/>
      <c r="AB104" s="285"/>
      <c r="AC104" s="285"/>
      <c r="AD104" s="285"/>
      <c r="AE104" s="285"/>
      <c r="AF104" s="285"/>
      <c r="AG104" s="285"/>
      <c r="AH104" s="285"/>
      <c r="AI104" s="286"/>
    </row>
    <row r="105" spans="2:71" ht="15.75" thickBot="1">
      <c r="C105" s="17"/>
      <c r="D105" s="17"/>
      <c r="E105" s="17"/>
      <c r="F105" s="17"/>
      <c r="G105" s="17"/>
      <c r="H105" s="17"/>
      <c r="I105" s="17"/>
      <c r="J105" s="17"/>
      <c r="K105" s="17"/>
      <c r="L105" s="17"/>
      <c r="M105" s="17"/>
      <c r="N105" s="17"/>
      <c r="O105" s="17"/>
      <c r="P105" s="17"/>
      <c r="Q105" s="17"/>
      <c r="R105" s="17"/>
      <c r="S105" s="17"/>
      <c r="T105" s="17"/>
      <c r="U105" s="17"/>
      <c r="V105" s="17"/>
      <c r="W105" s="17"/>
      <c r="X105" s="17"/>
      <c r="Y105" s="17"/>
      <c r="Z105" s="17"/>
      <c r="AA105" s="17"/>
      <c r="AB105" s="17"/>
      <c r="AC105" s="17"/>
      <c r="AD105" s="17"/>
      <c r="AE105" s="17"/>
      <c r="AF105" s="17"/>
      <c r="AG105" s="17"/>
      <c r="AH105" s="17"/>
      <c r="AI105" s="17"/>
    </row>
    <row r="106" spans="2:71" ht="15.75" thickBot="1">
      <c r="D106" s="273" t="s">
        <v>25</v>
      </c>
      <c r="E106" s="274"/>
      <c r="F106" s="274"/>
      <c r="G106" s="274"/>
      <c r="H106" s="274"/>
      <c r="I106" s="274"/>
      <c r="J106" s="274"/>
      <c r="K106" s="274"/>
      <c r="L106" s="274"/>
      <c r="M106" s="274"/>
      <c r="N106" s="274"/>
      <c r="O106" s="274"/>
      <c r="P106" s="274"/>
      <c r="Q106" s="274"/>
      <c r="R106" s="274"/>
      <c r="S106" s="274"/>
      <c r="T106" s="274"/>
      <c r="U106" s="274"/>
      <c r="V106" s="274"/>
      <c r="W106" s="274"/>
      <c r="X106" s="274"/>
      <c r="Y106" s="274"/>
      <c r="Z106" s="274"/>
      <c r="AA106" s="274"/>
      <c r="AB106" s="274"/>
      <c r="AC106" s="274"/>
      <c r="AD106" s="274"/>
      <c r="AE106" s="274"/>
      <c r="AF106" s="274"/>
      <c r="AG106" s="274"/>
      <c r="AH106" s="274"/>
      <c r="AI106" s="275"/>
    </row>
    <row r="107" spans="2:71">
      <c r="C107" s="17"/>
      <c r="D107" s="250" t="s">
        <v>33</v>
      </c>
      <c r="E107" s="251"/>
      <c r="F107" s="251"/>
      <c r="G107" s="251"/>
      <c r="H107" s="251"/>
      <c r="I107" s="251"/>
      <c r="J107" s="251"/>
      <c r="K107" s="251"/>
      <c r="L107" s="251"/>
      <c r="M107" s="251"/>
      <c r="N107" s="251"/>
      <c r="O107" s="251"/>
      <c r="P107" s="251"/>
      <c r="Q107" s="251"/>
      <c r="R107" s="251"/>
      <c r="S107" s="251"/>
      <c r="T107" s="251"/>
      <c r="U107" s="251"/>
      <c r="V107" s="251"/>
      <c r="W107" s="251"/>
      <c r="X107" s="251"/>
      <c r="Y107" s="251"/>
      <c r="Z107" s="251"/>
      <c r="AA107" s="251"/>
      <c r="AB107" s="252"/>
      <c r="AC107" s="279" t="str">
        <f>AJ89</f>
        <v>0</v>
      </c>
      <c r="AD107" s="251"/>
      <c r="AE107" s="251"/>
      <c r="AF107" s="251"/>
      <c r="AG107" s="251"/>
      <c r="AH107" s="251"/>
      <c r="AI107" s="280"/>
    </row>
    <row r="108" spans="2:71">
      <c r="C108" s="17"/>
      <c r="D108" s="253" t="s">
        <v>58</v>
      </c>
      <c r="E108" s="254"/>
      <c r="F108" s="254"/>
      <c r="G108" s="254"/>
      <c r="H108" s="254"/>
      <c r="I108" s="254"/>
      <c r="J108" s="254"/>
      <c r="K108" s="254"/>
      <c r="L108" s="254"/>
      <c r="M108" s="254"/>
      <c r="N108" s="254"/>
      <c r="O108" s="254"/>
      <c r="P108" s="254"/>
      <c r="Q108" s="254"/>
      <c r="R108" s="254"/>
      <c r="S108" s="254"/>
      <c r="T108" s="254"/>
      <c r="U108" s="254"/>
      <c r="V108" s="254"/>
      <c r="W108" s="254"/>
      <c r="X108" s="254"/>
      <c r="Y108" s="254"/>
      <c r="Z108" s="254"/>
      <c r="AA108" s="254"/>
      <c r="AB108" s="254"/>
      <c r="AC108" s="220" t="str">
        <f>AJ95</f>
        <v>FFF8</v>
      </c>
      <c r="AD108" s="221"/>
      <c r="AE108" s="221"/>
      <c r="AF108" s="221"/>
      <c r="AG108" s="221"/>
      <c r="AH108" s="221"/>
      <c r="AI108" s="222"/>
    </row>
    <row r="109" spans="2:71" ht="15.75" thickBot="1">
      <c r="C109" s="17"/>
      <c r="D109" s="255" t="s">
        <v>59</v>
      </c>
      <c r="E109" s="256"/>
      <c r="F109" s="256"/>
      <c r="G109" s="256"/>
      <c r="H109" s="256"/>
      <c r="I109" s="256"/>
      <c r="J109" s="256"/>
      <c r="K109" s="256"/>
      <c r="L109" s="256"/>
      <c r="M109" s="256"/>
      <c r="N109" s="256"/>
      <c r="O109" s="256"/>
      <c r="P109" s="256"/>
      <c r="Q109" s="256"/>
      <c r="R109" s="256"/>
      <c r="S109" s="256"/>
      <c r="T109" s="256"/>
      <c r="U109" s="256"/>
      <c r="V109" s="256"/>
      <c r="W109" s="256"/>
      <c r="X109" s="256"/>
      <c r="Y109" s="256"/>
      <c r="Z109" s="256"/>
      <c r="AA109" s="256"/>
      <c r="AB109" s="256"/>
      <c r="AC109" s="217" t="str">
        <f>AJ96</f>
        <v>FFFC</v>
      </c>
      <c r="AD109" s="218"/>
      <c r="AE109" s="218"/>
      <c r="AF109" s="218"/>
      <c r="AG109" s="218"/>
      <c r="AH109" s="218"/>
      <c r="AI109" s="219"/>
    </row>
    <row r="110" spans="2:71" ht="15.75" thickBot="1"/>
    <row r="111" spans="2:71">
      <c r="B111" s="226"/>
      <c r="C111" s="227"/>
      <c r="D111" s="233" t="s">
        <v>42</v>
      </c>
      <c r="E111" s="233"/>
      <c r="F111" s="233"/>
      <c r="G111" s="233"/>
      <c r="H111" s="233"/>
      <c r="I111" s="233"/>
      <c r="J111" s="233"/>
      <c r="K111" s="233"/>
      <c r="L111" s="233"/>
      <c r="M111" s="233"/>
      <c r="N111" s="233"/>
      <c r="O111" s="233"/>
      <c r="P111" s="233"/>
      <c r="Q111" s="233"/>
      <c r="R111" s="233"/>
      <c r="S111" s="233"/>
      <c r="T111" s="233"/>
      <c r="U111" s="233"/>
      <c r="V111" s="233"/>
      <c r="W111" s="233"/>
      <c r="X111" s="233"/>
      <c r="Y111" s="233"/>
      <c r="Z111" s="233"/>
      <c r="AA111" s="233"/>
      <c r="AB111" s="233"/>
      <c r="AC111" s="233"/>
      <c r="AD111" s="233"/>
      <c r="AE111" s="233"/>
      <c r="AF111" s="233"/>
      <c r="AG111" s="233"/>
      <c r="AH111" s="233"/>
      <c r="AI111" s="234"/>
      <c r="AJ111" s="235" t="s">
        <v>47</v>
      </c>
      <c r="AM111" s="230" t="s">
        <v>45</v>
      </c>
      <c r="AN111" s="231"/>
      <c r="AO111" s="231"/>
      <c r="AP111" s="231"/>
      <c r="AQ111" s="231"/>
      <c r="AR111" s="231"/>
      <c r="AS111" s="231"/>
      <c r="AT111" s="231"/>
      <c r="AU111" s="231"/>
      <c r="AV111" s="231"/>
      <c r="AW111" s="231"/>
      <c r="AX111" s="231"/>
      <c r="AY111" s="231"/>
      <c r="AZ111" s="231"/>
      <c r="BA111" s="231"/>
      <c r="BB111" s="231"/>
      <c r="BC111" s="231"/>
      <c r="BD111" s="231"/>
      <c r="BE111" s="231"/>
      <c r="BF111" s="231"/>
      <c r="BG111" s="231"/>
      <c r="BH111" s="231"/>
      <c r="BI111" s="231"/>
      <c r="BJ111" s="231"/>
      <c r="BK111" s="231"/>
      <c r="BL111" s="231"/>
      <c r="BM111" s="231"/>
      <c r="BN111" s="231"/>
      <c r="BO111" s="231"/>
      <c r="BP111" s="231"/>
      <c r="BQ111" s="231"/>
      <c r="BR111" s="232"/>
      <c r="BS111" s="240" t="s">
        <v>46</v>
      </c>
    </row>
    <row r="112" spans="2:71" ht="15.75" thickBot="1">
      <c r="B112" s="228"/>
      <c r="C112" s="229"/>
      <c r="D112" s="19">
        <v>31</v>
      </c>
      <c r="E112" s="19">
        <f>D112-1</f>
        <v>30</v>
      </c>
      <c r="F112" s="19">
        <f t="shared" ref="F112:AI112" si="53">E112-1</f>
        <v>29</v>
      </c>
      <c r="G112" s="19">
        <f t="shared" si="53"/>
        <v>28</v>
      </c>
      <c r="H112" s="19">
        <f t="shared" si="53"/>
        <v>27</v>
      </c>
      <c r="I112" s="19">
        <f t="shared" si="53"/>
        <v>26</v>
      </c>
      <c r="J112" s="19">
        <f t="shared" si="53"/>
        <v>25</v>
      </c>
      <c r="K112" s="19">
        <f t="shared" si="53"/>
        <v>24</v>
      </c>
      <c r="L112" s="19">
        <f t="shared" si="53"/>
        <v>23</v>
      </c>
      <c r="M112" s="19">
        <f t="shared" si="53"/>
        <v>22</v>
      </c>
      <c r="N112" s="19">
        <f t="shared" si="53"/>
        <v>21</v>
      </c>
      <c r="O112" s="19">
        <f t="shared" si="53"/>
        <v>20</v>
      </c>
      <c r="P112" s="19">
        <f t="shared" si="53"/>
        <v>19</v>
      </c>
      <c r="Q112" s="19">
        <f t="shared" si="53"/>
        <v>18</v>
      </c>
      <c r="R112" s="19">
        <f t="shared" si="53"/>
        <v>17</v>
      </c>
      <c r="S112" s="19">
        <f t="shared" si="53"/>
        <v>16</v>
      </c>
      <c r="T112" s="19">
        <f t="shared" si="53"/>
        <v>15</v>
      </c>
      <c r="U112" s="19">
        <f t="shared" si="53"/>
        <v>14</v>
      </c>
      <c r="V112" s="19">
        <f t="shared" si="53"/>
        <v>13</v>
      </c>
      <c r="W112" s="19">
        <f t="shared" si="53"/>
        <v>12</v>
      </c>
      <c r="X112" s="19">
        <f t="shared" si="53"/>
        <v>11</v>
      </c>
      <c r="Y112" s="19">
        <f t="shared" si="53"/>
        <v>10</v>
      </c>
      <c r="Z112" s="19">
        <f t="shared" si="53"/>
        <v>9</v>
      </c>
      <c r="AA112" s="19">
        <f t="shared" si="53"/>
        <v>8</v>
      </c>
      <c r="AB112" s="19">
        <f t="shared" si="53"/>
        <v>7</v>
      </c>
      <c r="AC112" s="19">
        <f t="shared" si="53"/>
        <v>6</v>
      </c>
      <c r="AD112" s="19">
        <f t="shared" si="53"/>
        <v>5</v>
      </c>
      <c r="AE112" s="19">
        <f t="shared" si="53"/>
        <v>4</v>
      </c>
      <c r="AF112" s="19">
        <f t="shared" si="53"/>
        <v>3</v>
      </c>
      <c r="AG112" s="19">
        <f t="shared" si="53"/>
        <v>2</v>
      </c>
      <c r="AH112" s="19">
        <f t="shared" si="53"/>
        <v>1</v>
      </c>
      <c r="AI112" s="20">
        <f t="shared" si="53"/>
        <v>0</v>
      </c>
      <c r="AJ112" s="236"/>
      <c r="AM112" s="62">
        <v>31</v>
      </c>
      <c r="AN112" s="21">
        <f>AM112-1</f>
        <v>30</v>
      </c>
      <c r="AO112" s="21">
        <f t="shared" ref="AO112:BR112" si="54">AN112-1</f>
        <v>29</v>
      </c>
      <c r="AP112" s="21">
        <f t="shared" si="54"/>
        <v>28</v>
      </c>
      <c r="AQ112" s="21">
        <f t="shared" si="54"/>
        <v>27</v>
      </c>
      <c r="AR112" s="21">
        <f t="shared" si="54"/>
        <v>26</v>
      </c>
      <c r="AS112" s="21">
        <f t="shared" si="54"/>
        <v>25</v>
      </c>
      <c r="AT112" s="21">
        <f t="shared" si="54"/>
        <v>24</v>
      </c>
      <c r="AU112" s="21">
        <f t="shared" si="54"/>
        <v>23</v>
      </c>
      <c r="AV112" s="21">
        <f t="shared" si="54"/>
        <v>22</v>
      </c>
      <c r="AW112" s="21">
        <f t="shared" si="54"/>
        <v>21</v>
      </c>
      <c r="AX112" s="21">
        <f t="shared" si="54"/>
        <v>20</v>
      </c>
      <c r="AY112" s="21">
        <f t="shared" si="54"/>
        <v>19</v>
      </c>
      <c r="AZ112" s="21">
        <f t="shared" si="54"/>
        <v>18</v>
      </c>
      <c r="BA112" s="21">
        <f t="shared" si="54"/>
        <v>17</v>
      </c>
      <c r="BB112" s="21">
        <f t="shared" si="54"/>
        <v>16</v>
      </c>
      <c r="BC112" s="21">
        <f t="shared" si="54"/>
        <v>15</v>
      </c>
      <c r="BD112" s="21">
        <f t="shared" si="54"/>
        <v>14</v>
      </c>
      <c r="BE112" s="21">
        <f t="shared" si="54"/>
        <v>13</v>
      </c>
      <c r="BF112" s="21">
        <f t="shared" si="54"/>
        <v>12</v>
      </c>
      <c r="BG112" s="21">
        <f t="shared" si="54"/>
        <v>11</v>
      </c>
      <c r="BH112" s="21">
        <f t="shared" si="54"/>
        <v>10</v>
      </c>
      <c r="BI112" s="21">
        <f t="shared" si="54"/>
        <v>9</v>
      </c>
      <c r="BJ112" s="21">
        <f t="shared" si="54"/>
        <v>8</v>
      </c>
      <c r="BK112" s="21">
        <f t="shared" si="54"/>
        <v>7</v>
      </c>
      <c r="BL112" s="21">
        <f t="shared" si="54"/>
        <v>6</v>
      </c>
      <c r="BM112" s="21">
        <f t="shared" si="54"/>
        <v>5</v>
      </c>
      <c r="BN112" s="21">
        <f t="shared" si="54"/>
        <v>4</v>
      </c>
      <c r="BO112" s="21">
        <f t="shared" si="54"/>
        <v>3</v>
      </c>
      <c r="BP112" s="21">
        <f t="shared" si="54"/>
        <v>2</v>
      </c>
      <c r="BQ112" s="21">
        <f t="shared" si="54"/>
        <v>1</v>
      </c>
      <c r="BR112" s="69">
        <f t="shared" si="54"/>
        <v>0</v>
      </c>
      <c r="BS112" s="241"/>
    </row>
    <row r="113" spans="2:71" ht="15" customHeight="1">
      <c r="B113" s="223" t="s">
        <v>37</v>
      </c>
      <c r="C113" s="42" t="str">
        <f>'Memory Regions'!B4</f>
        <v>SDRAM_PAGE</v>
      </c>
      <c r="D113" s="121" t="str">
        <f t="shared" ref="D113:AI113" si="55">IF(TEXT(D69,"0")="1","1","0")</f>
        <v>0</v>
      </c>
      <c r="E113" s="49" t="str">
        <f t="shared" si="55"/>
        <v>0</v>
      </c>
      <c r="F113" s="49" t="str">
        <f t="shared" si="55"/>
        <v>0</v>
      </c>
      <c r="G113" s="49" t="str">
        <f t="shared" si="55"/>
        <v>0</v>
      </c>
      <c r="H113" s="49" t="str">
        <f t="shared" si="55"/>
        <v>0</v>
      </c>
      <c r="I113" s="49" t="str">
        <f t="shared" si="55"/>
        <v>0</v>
      </c>
      <c r="J113" s="49" t="str">
        <f t="shared" si="55"/>
        <v>0</v>
      </c>
      <c r="K113" s="49" t="str">
        <f t="shared" si="55"/>
        <v>0</v>
      </c>
      <c r="L113" s="49" t="str">
        <f t="shared" si="55"/>
        <v>0</v>
      </c>
      <c r="M113" s="49" t="str">
        <f t="shared" si="55"/>
        <v>0</v>
      </c>
      <c r="N113" s="49" t="str">
        <f t="shared" si="55"/>
        <v>0</v>
      </c>
      <c r="O113" s="49" t="str">
        <f t="shared" si="55"/>
        <v>0</v>
      </c>
      <c r="P113" s="49" t="str">
        <f t="shared" si="55"/>
        <v>0</v>
      </c>
      <c r="Q113" s="49" t="str">
        <f t="shared" si="55"/>
        <v>0</v>
      </c>
      <c r="R113" s="49" t="str">
        <f t="shared" si="55"/>
        <v>0</v>
      </c>
      <c r="S113" s="49" t="str">
        <f t="shared" si="55"/>
        <v>0</v>
      </c>
      <c r="T113" s="49" t="str">
        <f t="shared" si="55"/>
        <v>0</v>
      </c>
      <c r="U113" s="49" t="str">
        <f t="shared" si="55"/>
        <v>0</v>
      </c>
      <c r="V113" s="49" t="str">
        <f t="shared" si="55"/>
        <v>0</v>
      </c>
      <c r="W113" s="49" t="str">
        <f t="shared" si="55"/>
        <v>0</v>
      </c>
      <c r="X113" s="49" t="str">
        <f t="shared" si="55"/>
        <v>0</v>
      </c>
      <c r="Y113" s="49" t="str">
        <f t="shared" si="55"/>
        <v>0</v>
      </c>
      <c r="Z113" s="49" t="str">
        <f t="shared" si="55"/>
        <v>0</v>
      </c>
      <c r="AA113" s="49" t="str">
        <f t="shared" si="55"/>
        <v>0</v>
      </c>
      <c r="AB113" s="49" t="str">
        <f t="shared" si="55"/>
        <v>0</v>
      </c>
      <c r="AC113" s="49" t="str">
        <f t="shared" si="55"/>
        <v>0</v>
      </c>
      <c r="AD113" s="49" t="str">
        <f t="shared" si="55"/>
        <v>0</v>
      </c>
      <c r="AE113" s="49" t="str">
        <f t="shared" si="55"/>
        <v>0</v>
      </c>
      <c r="AF113" s="49" t="str">
        <f t="shared" si="55"/>
        <v>0</v>
      </c>
      <c r="AG113" s="49" t="str">
        <f t="shared" si="55"/>
        <v>0</v>
      </c>
      <c r="AH113" s="49" t="str">
        <f t="shared" si="55"/>
        <v>0</v>
      </c>
      <c r="AI113" s="50" t="str">
        <f t="shared" si="55"/>
        <v>0</v>
      </c>
      <c r="AJ113" s="66" t="str">
        <f t="shared" ref="AJ113:AJ140" si="56">DEC2HEX(BS113)</f>
        <v>0</v>
      </c>
      <c r="AM113" s="60">
        <f>2^D$112*D113</f>
        <v>0</v>
      </c>
      <c r="AN113" s="61">
        <f t="shared" ref="AN113:AN140" si="57">2^E$112*E113</f>
        <v>0</v>
      </c>
      <c r="AO113" s="61">
        <f t="shared" ref="AO113:AO140" si="58">2^F$112*F113</f>
        <v>0</v>
      </c>
      <c r="AP113" s="61">
        <f t="shared" ref="AP113:AP140" si="59">2^G$112*G113</f>
        <v>0</v>
      </c>
      <c r="AQ113" s="61">
        <f t="shared" ref="AQ113:AQ140" si="60">2^H$112*H113</f>
        <v>0</v>
      </c>
      <c r="AR113" s="61">
        <f t="shared" ref="AR113:AR140" si="61">2^I$112*I113</f>
        <v>0</v>
      </c>
      <c r="AS113" s="61">
        <f t="shared" ref="AS113:AS140" si="62">2^J$112*J113</f>
        <v>0</v>
      </c>
      <c r="AT113" s="61">
        <f t="shared" ref="AT113:AT140" si="63">2^K$112*K113</f>
        <v>0</v>
      </c>
      <c r="AU113" s="61">
        <f t="shared" ref="AU113:AU140" si="64">2^L$112*L113</f>
        <v>0</v>
      </c>
      <c r="AV113" s="61">
        <f t="shared" ref="AV113:AV140" si="65">2^M$112*M113</f>
        <v>0</v>
      </c>
      <c r="AW113" s="61">
        <f t="shared" ref="AW113:AW140" si="66">2^N$112*N113</f>
        <v>0</v>
      </c>
      <c r="AX113" s="61">
        <f t="shared" ref="AX113:AX140" si="67">2^O$112*O113</f>
        <v>0</v>
      </c>
      <c r="AY113" s="61">
        <f t="shared" ref="AY113:AY140" si="68">2^P$112*P113</f>
        <v>0</v>
      </c>
      <c r="AZ113" s="61">
        <f t="shared" ref="AZ113:AZ140" si="69">2^Q$112*Q113</f>
        <v>0</v>
      </c>
      <c r="BA113" s="61">
        <f t="shared" ref="BA113:BA140" si="70">2^R$112*R113</f>
        <v>0</v>
      </c>
      <c r="BB113" s="61">
        <f t="shared" ref="BB113:BB140" si="71">2^S$112*S113</f>
        <v>0</v>
      </c>
      <c r="BC113" s="61">
        <f t="shared" ref="BC113:BC140" si="72">2^T$112*T113</f>
        <v>0</v>
      </c>
      <c r="BD113" s="61">
        <f t="shared" ref="BD113:BD140" si="73">2^U$112*U113</f>
        <v>0</v>
      </c>
      <c r="BE113" s="61">
        <f t="shared" ref="BE113:BE140" si="74">2^V$112*V113</f>
        <v>0</v>
      </c>
      <c r="BF113" s="61">
        <f t="shared" ref="BF113:BF140" si="75">2^W$112*W113</f>
        <v>0</v>
      </c>
      <c r="BG113" s="61">
        <f t="shared" ref="BG113:BG140" si="76">2^X$112*X113</f>
        <v>0</v>
      </c>
      <c r="BH113" s="61">
        <f t="shared" ref="BH113:BH140" si="77">2^Y$112*Y113</f>
        <v>0</v>
      </c>
      <c r="BI113" s="61">
        <f t="shared" ref="BI113:BI140" si="78">2^Z$112*Z113</f>
        <v>0</v>
      </c>
      <c r="BJ113" s="61">
        <f t="shared" ref="BJ113:BJ140" si="79">2^AA$112*AA113</f>
        <v>0</v>
      </c>
      <c r="BK113" s="61">
        <f t="shared" ref="BK113:BK140" si="80">2^AB$112*AB113</f>
        <v>0</v>
      </c>
      <c r="BL113" s="61">
        <f t="shared" ref="BL113:BL140" si="81">2^AC$112*AC113</f>
        <v>0</v>
      </c>
      <c r="BM113" s="61">
        <f t="shared" ref="BM113:BM140" si="82">2^AD$112*AD113</f>
        <v>0</v>
      </c>
      <c r="BN113" s="61">
        <f t="shared" ref="BN113:BN140" si="83">2^AE$112*AE113</f>
        <v>0</v>
      </c>
      <c r="BO113" s="61">
        <f t="shared" ref="BO113:BO140" si="84">2^AF$112*AF113</f>
        <v>0</v>
      </c>
      <c r="BP113" s="61">
        <f t="shared" ref="BP113:BP140" si="85">2^AG$112*AG113</f>
        <v>0</v>
      </c>
      <c r="BQ113" s="61">
        <f t="shared" ref="BQ113:BQ140" si="86">2^AH$112*AH113</f>
        <v>0</v>
      </c>
      <c r="BR113" s="63">
        <f t="shared" ref="BR113:BR140" si="87">2^AI$112*AI113</f>
        <v>0</v>
      </c>
      <c r="BS113" s="66">
        <f>SUM(AM113:BR113)</f>
        <v>0</v>
      </c>
    </row>
    <row r="114" spans="2:71">
      <c r="B114" s="224"/>
      <c r="C114" s="43" t="str">
        <f>'Memory Regions'!B5</f>
        <v>SDRAM</v>
      </c>
      <c r="D114" s="122" t="str">
        <f t="shared" ref="D114:AI114" si="88">IF(TEXT(D70,"0")="1","1","0")</f>
        <v>0</v>
      </c>
      <c r="E114" s="52" t="str">
        <f t="shared" si="88"/>
        <v>0</v>
      </c>
      <c r="F114" s="52" t="str">
        <f t="shared" si="88"/>
        <v>0</v>
      </c>
      <c r="G114" s="52" t="str">
        <f t="shared" si="88"/>
        <v>0</v>
      </c>
      <c r="H114" s="52" t="str">
        <f t="shared" si="88"/>
        <v>0</v>
      </c>
      <c r="I114" s="52" t="str">
        <f t="shared" si="88"/>
        <v>0</v>
      </c>
      <c r="J114" s="52" t="str">
        <f t="shared" si="88"/>
        <v>0</v>
      </c>
      <c r="K114" s="52" t="str">
        <f t="shared" si="88"/>
        <v>0</v>
      </c>
      <c r="L114" s="52" t="str">
        <f t="shared" si="88"/>
        <v>0</v>
      </c>
      <c r="M114" s="52" t="str">
        <f t="shared" si="88"/>
        <v>0</v>
      </c>
      <c r="N114" s="52" t="str">
        <f t="shared" si="88"/>
        <v>0</v>
      </c>
      <c r="O114" s="52" t="str">
        <f t="shared" si="88"/>
        <v>0</v>
      </c>
      <c r="P114" s="52" t="str">
        <f t="shared" si="88"/>
        <v>0</v>
      </c>
      <c r="Q114" s="52" t="str">
        <f t="shared" si="88"/>
        <v>0</v>
      </c>
      <c r="R114" s="52" t="str">
        <f t="shared" si="88"/>
        <v>0</v>
      </c>
      <c r="S114" s="52" t="str">
        <f t="shared" si="88"/>
        <v>1</v>
      </c>
      <c r="T114" s="52" t="str">
        <f t="shared" si="88"/>
        <v>0</v>
      </c>
      <c r="U114" s="52" t="str">
        <f t="shared" si="88"/>
        <v>0</v>
      </c>
      <c r="V114" s="52" t="str">
        <f t="shared" si="88"/>
        <v>0</v>
      </c>
      <c r="W114" s="52" t="str">
        <f t="shared" si="88"/>
        <v>0</v>
      </c>
      <c r="X114" s="52" t="str">
        <f t="shared" si="88"/>
        <v>0</v>
      </c>
      <c r="Y114" s="52" t="str">
        <f t="shared" si="88"/>
        <v>0</v>
      </c>
      <c r="Z114" s="52" t="str">
        <f t="shared" si="88"/>
        <v>0</v>
      </c>
      <c r="AA114" s="52" t="str">
        <f t="shared" si="88"/>
        <v>0</v>
      </c>
      <c r="AB114" s="52" t="str">
        <f t="shared" si="88"/>
        <v>0</v>
      </c>
      <c r="AC114" s="52" t="str">
        <f t="shared" si="88"/>
        <v>0</v>
      </c>
      <c r="AD114" s="52" t="str">
        <f t="shared" si="88"/>
        <v>0</v>
      </c>
      <c r="AE114" s="52" t="str">
        <f t="shared" si="88"/>
        <v>0</v>
      </c>
      <c r="AF114" s="52" t="str">
        <f t="shared" si="88"/>
        <v>0</v>
      </c>
      <c r="AG114" s="52" t="str">
        <f t="shared" si="88"/>
        <v>0</v>
      </c>
      <c r="AH114" s="52" t="str">
        <f t="shared" si="88"/>
        <v>0</v>
      </c>
      <c r="AI114" s="53" t="str">
        <f t="shared" si="88"/>
        <v>0</v>
      </c>
      <c r="AJ114" s="67" t="str">
        <f t="shared" si="56"/>
        <v>10000</v>
      </c>
      <c r="AM114" s="51">
        <f t="shared" ref="AM114:AM140" si="89">2^D$112*D114</f>
        <v>0</v>
      </c>
      <c r="AN114" s="52">
        <f t="shared" si="57"/>
        <v>0</v>
      </c>
      <c r="AO114" s="52">
        <f t="shared" si="58"/>
        <v>0</v>
      </c>
      <c r="AP114" s="52">
        <f t="shared" si="59"/>
        <v>0</v>
      </c>
      <c r="AQ114" s="52">
        <f t="shared" si="60"/>
        <v>0</v>
      </c>
      <c r="AR114" s="52">
        <f t="shared" si="61"/>
        <v>0</v>
      </c>
      <c r="AS114" s="52">
        <f t="shared" si="62"/>
        <v>0</v>
      </c>
      <c r="AT114" s="52">
        <f t="shared" si="63"/>
        <v>0</v>
      </c>
      <c r="AU114" s="52">
        <f t="shared" si="64"/>
        <v>0</v>
      </c>
      <c r="AV114" s="52">
        <f t="shared" si="65"/>
        <v>0</v>
      </c>
      <c r="AW114" s="52">
        <f t="shared" si="66"/>
        <v>0</v>
      </c>
      <c r="AX114" s="52">
        <f t="shared" si="67"/>
        <v>0</v>
      </c>
      <c r="AY114" s="52">
        <f t="shared" si="68"/>
        <v>0</v>
      </c>
      <c r="AZ114" s="52">
        <f t="shared" si="69"/>
        <v>0</v>
      </c>
      <c r="BA114" s="52">
        <f t="shared" si="70"/>
        <v>0</v>
      </c>
      <c r="BB114" s="52">
        <f t="shared" si="71"/>
        <v>65536</v>
      </c>
      <c r="BC114" s="52">
        <f t="shared" si="72"/>
        <v>0</v>
      </c>
      <c r="BD114" s="52">
        <f t="shared" si="73"/>
        <v>0</v>
      </c>
      <c r="BE114" s="52">
        <f t="shared" si="74"/>
        <v>0</v>
      </c>
      <c r="BF114" s="52">
        <f t="shared" si="75"/>
        <v>0</v>
      </c>
      <c r="BG114" s="52">
        <f t="shared" si="76"/>
        <v>0</v>
      </c>
      <c r="BH114" s="52">
        <f t="shared" si="77"/>
        <v>0</v>
      </c>
      <c r="BI114" s="52">
        <f t="shared" si="78"/>
        <v>0</v>
      </c>
      <c r="BJ114" s="52">
        <f t="shared" si="79"/>
        <v>0</v>
      </c>
      <c r="BK114" s="52">
        <f t="shared" si="80"/>
        <v>0</v>
      </c>
      <c r="BL114" s="52">
        <f t="shared" si="81"/>
        <v>0</v>
      </c>
      <c r="BM114" s="52">
        <f t="shared" si="82"/>
        <v>0</v>
      </c>
      <c r="BN114" s="52">
        <f t="shared" si="83"/>
        <v>0</v>
      </c>
      <c r="BO114" s="52">
        <f t="shared" si="84"/>
        <v>0</v>
      </c>
      <c r="BP114" s="52">
        <f t="shared" si="85"/>
        <v>0</v>
      </c>
      <c r="BQ114" s="52">
        <f t="shared" si="86"/>
        <v>0</v>
      </c>
      <c r="BR114" s="64">
        <f t="shared" si="87"/>
        <v>0</v>
      </c>
      <c r="BS114" s="67">
        <f t="shared" ref="BS114:BS140" si="90">SUM(AM114:BR114)</f>
        <v>65536</v>
      </c>
    </row>
    <row r="115" spans="2:71">
      <c r="B115" s="224"/>
      <c r="C115" s="43" t="str">
        <f>'Memory Regions'!B6</f>
        <v>AUDIO</v>
      </c>
      <c r="D115" s="122" t="str">
        <f t="shared" ref="D115:AI115" si="91">IF(TEXT(D71,"0")="1","1","0")</f>
        <v>0</v>
      </c>
      <c r="E115" s="52" t="str">
        <f t="shared" si="91"/>
        <v>0</v>
      </c>
      <c r="F115" s="52" t="str">
        <f t="shared" si="91"/>
        <v>0</v>
      </c>
      <c r="G115" s="52" t="str">
        <f t="shared" si="91"/>
        <v>0</v>
      </c>
      <c r="H115" s="52" t="str">
        <f t="shared" si="91"/>
        <v>0</v>
      </c>
      <c r="I115" s="52" t="str">
        <f t="shared" si="91"/>
        <v>0</v>
      </c>
      <c r="J115" s="52" t="str">
        <f t="shared" si="91"/>
        <v>0</v>
      </c>
      <c r="K115" s="52" t="str">
        <f t="shared" si="91"/>
        <v>0</v>
      </c>
      <c r="L115" s="52" t="str">
        <f t="shared" si="91"/>
        <v>0</v>
      </c>
      <c r="M115" s="52" t="str">
        <f t="shared" si="91"/>
        <v>0</v>
      </c>
      <c r="N115" s="52" t="str">
        <f t="shared" si="91"/>
        <v>0</v>
      </c>
      <c r="O115" s="52" t="str">
        <f t="shared" si="91"/>
        <v>0</v>
      </c>
      <c r="P115" s="52" t="str">
        <f t="shared" si="91"/>
        <v>0</v>
      </c>
      <c r="Q115" s="52" t="str">
        <f t="shared" si="91"/>
        <v>1</v>
      </c>
      <c r="R115" s="52" t="str">
        <f t="shared" si="91"/>
        <v>0</v>
      </c>
      <c r="S115" s="52" t="str">
        <f t="shared" si="91"/>
        <v>0</v>
      </c>
      <c r="T115" s="52" t="str">
        <f t="shared" si="91"/>
        <v>1</v>
      </c>
      <c r="U115" s="52" t="str">
        <f t="shared" si="91"/>
        <v>1</v>
      </c>
      <c r="V115" s="52" t="str">
        <f t="shared" si="91"/>
        <v>1</v>
      </c>
      <c r="W115" s="52" t="str">
        <f t="shared" si="91"/>
        <v>1</v>
      </c>
      <c r="X115" s="52" t="str">
        <f t="shared" si="91"/>
        <v>0</v>
      </c>
      <c r="Y115" s="52" t="str">
        <f t="shared" si="91"/>
        <v>0</v>
      </c>
      <c r="Z115" s="52" t="str">
        <f t="shared" si="91"/>
        <v>0</v>
      </c>
      <c r="AA115" s="52" t="str">
        <f t="shared" si="91"/>
        <v>0</v>
      </c>
      <c r="AB115" s="52" t="str">
        <f t="shared" si="91"/>
        <v>0</v>
      </c>
      <c r="AC115" s="52" t="str">
        <f t="shared" si="91"/>
        <v>0</v>
      </c>
      <c r="AD115" s="52" t="str">
        <f t="shared" si="91"/>
        <v>0</v>
      </c>
      <c r="AE115" s="52" t="str">
        <f t="shared" si="91"/>
        <v>0</v>
      </c>
      <c r="AF115" s="52" t="str">
        <f t="shared" si="91"/>
        <v>0</v>
      </c>
      <c r="AG115" s="52" t="str">
        <f t="shared" si="91"/>
        <v>0</v>
      </c>
      <c r="AH115" s="52" t="str">
        <f t="shared" si="91"/>
        <v>0</v>
      </c>
      <c r="AI115" s="53" t="str">
        <f t="shared" si="91"/>
        <v>0</v>
      </c>
      <c r="AJ115" s="67" t="str">
        <f t="shared" si="56"/>
        <v>4F000</v>
      </c>
      <c r="AM115" s="51">
        <f t="shared" si="89"/>
        <v>0</v>
      </c>
      <c r="AN115" s="52">
        <f t="shared" si="57"/>
        <v>0</v>
      </c>
      <c r="AO115" s="52">
        <f t="shared" si="58"/>
        <v>0</v>
      </c>
      <c r="AP115" s="52">
        <f t="shared" si="59"/>
        <v>0</v>
      </c>
      <c r="AQ115" s="52">
        <f t="shared" si="60"/>
        <v>0</v>
      </c>
      <c r="AR115" s="52">
        <f t="shared" si="61"/>
        <v>0</v>
      </c>
      <c r="AS115" s="52">
        <f t="shared" si="62"/>
        <v>0</v>
      </c>
      <c r="AT115" s="52">
        <f t="shared" si="63"/>
        <v>0</v>
      </c>
      <c r="AU115" s="52">
        <f t="shared" si="64"/>
        <v>0</v>
      </c>
      <c r="AV115" s="52">
        <f t="shared" si="65"/>
        <v>0</v>
      </c>
      <c r="AW115" s="52">
        <f t="shared" si="66"/>
        <v>0</v>
      </c>
      <c r="AX115" s="52">
        <f t="shared" si="67"/>
        <v>0</v>
      </c>
      <c r="AY115" s="52">
        <f t="shared" si="68"/>
        <v>0</v>
      </c>
      <c r="AZ115" s="52">
        <f t="shared" si="69"/>
        <v>262144</v>
      </c>
      <c r="BA115" s="52">
        <f t="shared" si="70"/>
        <v>0</v>
      </c>
      <c r="BB115" s="52">
        <f t="shared" si="71"/>
        <v>0</v>
      </c>
      <c r="BC115" s="52">
        <f t="shared" si="72"/>
        <v>32768</v>
      </c>
      <c r="BD115" s="52">
        <f t="shared" si="73"/>
        <v>16384</v>
      </c>
      <c r="BE115" s="52">
        <f t="shared" si="74"/>
        <v>8192</v>
      </c>
      <c r="BF115" s="52">
        <f t="shared" si="75"/>
        <v>4096</v>
      </c>
      <c r="BG115" s="52">
        <f t="shared" si="76"/>
        <v>0</v>
      </c>
      <c r="BH115" s="52">
        <f t="shared" si="77"/>
        <v>0</v>
      </c>
      <c r="BI115" s="52">
        <f t="shared" si="78"/>
        <v>0</v>
      </c>
      <c r="BJ115" s="52">
        <f t="shared" si="79"/>
        <v>0</v>
      </c>
      <c r="BK115" s="52">
        <f t="shared" si="80"/>
        <v>0</v>
      </c>
      <c r="BL115" s="52">
        <f t="shared" si="81"/>
        <v>0</v>
      </c>
      <c r="BM115" s="52">
        <f t="shared" si="82"/>
        <v>0</v>
      </c>
      <c r="BN115" s="52">
        <f t="shared" si="83"/>
        <v>0</v>
      </c>
      <c r="BO115" s="52">
        <f t="shared" si="84"/>
        <v>0</v>
      </c>
      <c r="BP115" s="52">
        <f t="shared" si="85"/>
        <v>0</v>
      </c>
      <c r="BQ115" s="52">
        <f t="shared" si="86"/>
        <v>0</v>
      </c>
      <c r="BR115" s="64">
        <f t="shared" si="87"/>
        <v>0</v>
      </c>
      <c r="BS115" s="67">
        <f t="shared" si="90"/>
        <v>323584</v>
      </c>
    </row>
    <row r="116" spans="2:71">
      <c r="B116" s="224"/>
      <c r="C116" s="43" t="str">
        <f>'Memory Regions'!B7</f>
        <v>VIDEO</v>
      </c>
      <c r="D116" s="122" t="str">
        <f t="shared" ref="D116:AI116" si="92">IF(TEXT(D72,"0")="1","1","0")</f>
        <v>0</v>
      </c>
      <c r="E116" s="52" t="str">
        <f t="shared" si="92"/>
        <v>0</v>
      </c>
      <c r="F116" s="52" t="str">
        <f t="shared" si="92"/>
        <v>0</v>
      </c>
      <c r="G116" s="52" t="str">
        <f t="shared" si="92"/>
        <v>0</v>
      </c>
      <c r="H116" s="52" t="str">
        <f t="shared" si="92"/>
        <v>0</v>
      </c>
      <c r="I116" s="52" t="str">
        <f t="shared" si="92"/>
        <v>0</v>
      </c>
      <c r="J116" s="52" t="str">
        <f t="shared" si="92"/>
        <v>0</v>
      </c>
      <c r="K116" s="52" t="str">
        <f t="shared" si="92"/>
        <v>0</v>
      </c>
      <c r="L116" s="52" t="str">
        <f t="shared" si="92"/>
        <v>0</v>
      </c>
      <c r="M116" s="52" t="str">
        <f t="shared" si="92"/>
        <v>0</v>
      </c>
      <c r="N116" s="52" t="str">
        <f t="shared" si="92"/>
        <v>0</v>
      </c>
      <c r="O116" s="52" t="str">
        <f t="shared" si="92"/>
        <v>0</v>
      </c>
      <c r="P116" s="52" t="str">
        <f t="shared" si="92"/>
        <v>0</v>
      </c>
      <c r="Q116" s="52" t="str">
        <f t="shared" si="92"/>
        <v>1</v>
      </c>
      <c r="R116" s="52" t="str">
        <f t="shared" si="92"/>
        <v>0</v>
      </c>
      <c r="S116" s="52" t="str">
        <f t="shared" si="92"/>
        <v>0</v>
      </c>
      <c r="T116" s="52" t="str">
        <f t="shared" si="92"/>
        <v>1</v>
      </c>
      <c r="U116" s="52" t="str">
        <f t="shared" si="92"/>
        <v>1</v>
      </c>
      <c r="V116" s="52" t="str">
        <f t="shared" si="92"/>
        <v>1</v>
      </c>
      <c r="W116" s="52" t="str">
        <f t="shared" si="92"/>
        <v>1</v>
      </c>
      <c r="X116" s="52" t="str">
        <f t="shared" si="92"/>
        <v>0</v>
      </c>
      <c r="Y116" s="52" t="str">
        <f t="shared" si="92"/>
        <v>1</v>
      </c>
      <c r="Z116" s="52" t="str">
        <f t="shared" si="92"/>
        <v>0</v>
      </c>
      <c r="AA116" s="52" t="str">
        <f t="shared" si="92"/>
        <v>0</v>
      </c>
      <c r="AB116" s="52" t="str">
        <f t="shared" si="92"/>
        <v>0</v>
      </c>
      <c r="AC116" s="52" t="str">
        <f t="shared" si="92"/>
        <v>0</v>
      </c>
      <c r="AD116" s="52" t="str">
        <f t="shared" si="92"/>
        <v>0</v>
      </c>
      <c r="AE116" s="52" t="str">
        <f t="shared" si="92"/>
        <v>0</v>
      </c>
      <c r="AF116" s="52" t="str">
        <f t="shared" si="92"/>
        <v>0</v>
      </c>
      <c r="AG116" s="52" t="str">
        <f t="shared" si="92"/>
        <v>0</v>
      </c>
      <c r="AH116" s="52" t="str">
        <f t="shared" si="92"/>
        <v>0</v>
      </c>
      <c r="AI116" s="53" t="str">
        <f t="shared" si="92"/>
        <v>0</v>
      </c>
      <c r="AJ116" s="67" t="str">
        <f t="shared" si="56"/>
        <v>4F400</v>
      </c>
      <c r="AM116" s="51">
        <f t="shared" si="89"/>
        <v>0</v>
      </c>
      <c r="AN116" s="52">
        <f t="shared" si="57"/>
        <v>0</v>
      </c>
      <c r="AO116" s="52">
        <f t="shared" si="58"/>
        <v>0</v>
      </c>
      <c r="AP116" s="52">
        <f t="shared" si="59"/>
        <v>0</v>
      </c>
      <c r="AQ116" s="52">
        <f t="shared" si="60"/>
        <v>0</v>
      </c>
      <c r="AR116" s="52">
        <f t="shared" si="61"/>
        <v>0</v>
      </c>
      <c r="AS116" s="52">
        <f t="shared" si="62"/>
        <v>0</v>
      </c>
      <c r="AT116" s="52">
        <f t="shared" si="63"/>
        <v>0</v>
      </c>
      <c r="AU116" s="52">
        <f t="shared" si="64"/>
        <v>0</v>
      </c>
      <c r="AV116" s="52">
        <f t="shared" si="65"/>
        <v>0</v>
      </c>
      <c r="AW116" s="52">
        <f t="shared" si="66"/>
        <v>0</v>
      </c>
      <c r="AX116" s="52">
        <f t="shared" si="67"/>
        <v>0</v>
      </c>
      <c r="AY116" s="52">
        <f t="shared" si="68"/>
        <v>0</v>
      </c>
      <c r="AZ116" s="52">
        <f t="shared" si="69"/>
        <v>262144</v>
      </c>
      <c r="BA116" s="52">
        <f t="shared" si="70"/>
        <v>0</v>
      </c>
      <c r="BB116" s="52">
        <f t="shared" si="71"/>
        <v>0</v>
      </c>
      <c r="BC116" s="52">
        <f t="shared" si="72"/>
        <v>32768</v>
      </c>
      <c r="BD116" s="52">
        <f t="shared" si="73"/>
        <v>16384</v>
      </c>
      <c r="BE116" s="52">
        <f t="shared" si="74"/>
        <v>8192</v>
      </c>
      <c r="BF116" s="52">
        <f t="shared" si="75"/>
        <v>4096</v>
      </c>
      <c r="BG116" s="52">
        <f t="shared" si="76"/>
        <v>0</v>
      </c>
      <c r="BH116" s="52">
        <f t="shared" si="77"/>
        <v>1024</v>
      </c>
      <c r="BI116" s="52">
        <f t="shared" si="78"/>
        <v>0</v>
      </c>
      <c r="BJ116" s="52">
        <f t="shared" si="79"/>
        <v>0</v>
      </c>
      <c r="BK116" s="52">
        <f t="shared" si="80"/>
        <v>0</v>
      </c>
      <c r="BL116" s="52">
        <f t="shared" si="81"/>
        <v>0</v>
      </c>
      <c r="BM116" s="52">
        <f t="shared" si="82"/>
        <v>0</v>
      </c>
      <c r="BN116" s="52">
        <f t="shared" si="83"/>
        <v>0</v>
      </c>
      <c r="BO116" s="52">
        <f t="shared" si="84"/>
        <v>0</v>
      </c>
      <c r="BP116" s="52">
        <f t="shared" si="85"/>
        <v>0</v>
      </c>
      <c r="BQ116" s="52">
        <f t="shared" si="86"/>
        <v>0</v>
      </c>
      <c r="BR116" s="64">
        <f t="shared" si="87"/>
        <v>0</v>
      </c>
      <c r="BS116" s="67">
        <f t="shared" si="90"/>
        <v>324608</v>
      </c>
    </row>
    <row r="117" spans="2:71">
      <c r="B117" s="224"/>
      <c r="C117" s="43" t="str">
        <f>'Memory Regions'!B8</f>
        <v>MMC</v>
      </c>
      <c r="D117" s="122" t="str">
        <f t="shared" ref="D117:AI117" si="93">IF(TEXT(D73,"0")="1","1","0")</f>
        <v>0</v>
      </c>
      <c r="E117" s="52" t="str">
        <f t="shared" si="93"/>
        <v>0</v>
      </c>
      <c r="F117" s="52" t="str">
        <f t="shared" si="93"/>
        <v>0</v>
      </c>
      <c r="G117" s="52" t="str">
        <f t="shared" si="93"/>
        <v>0</v>
      </c>
      <c r="H117" s="52" t="str">
        <f t="shared" si="93"/>
        <v>0</v>
      </c>
      <c r="I117" s="52" t="str">
        <f t="shared" si="93"/>
        <v>0</v>
      </c>
      <c r="J117" s="52" t="str">
        <f t="shared" si="93"/>
        <v>0</v>
      </c>
      <c r="K117" s="52" t="str">
        <f t="shared" si="93"/>
        <v>0</v>
      </c>
      <c r="L117" s="52" t="str">
        <f t="shared" si="93"/>
        <v>0</v>
      </c>
      <c r="M117" s="52" t="str">
        <f t="shared" si="93"/>
        <v>0</v>
      </c>
      <c r="N117" s="52" t="str">
        <f t="shared" si="93"/>
        <v>0</v>
      </c>
      <c r="O117" s="52" t="str">
        <f t="shared" si="93"/>
        <v>0</v>
      </c>
      <c r="P117" s="52" t="str">
        <f t="shared" si="93"/>
        <v>0</v>
      </c>
      <c r="Q117" s="52" t="str">
        <f t="shared" si="93"/>
        <v>1</v>
      </c>
      <c r="R117" s="52" t="str">
        <f t="shared" si="93"/>
        <v>0</v>
      </c>
      <c r="S117" s="52" t="str">
        <f t="shared" si="93"/>
        <v>0</v>
      </c>
      <c r="T117" s="52" t="str">
        <f t="shared" si="93"/>
        <v>1</v>
      </c>
      <c r="U117" s="52" t="str">
        <f t="shared" si="93"/>
        <v>1</v>
      </c>
      <c r="V117" s="52" t="str">
        <f t="shared" si="93"/>
        <v>1</v>
      </c>
      <c r="W117" s="52" t="str">
        <f t="shared" si="93"/>
        <v>1</v>
      </c>
      <c r="X117" s="52" t="str">
        <f t="shared" si="93"/>
        <v>0</v>
      </c>
      <c r="Y117" s="52" t="str">
        <f t="shared" si="93"/>
        <v>0</v>
      </c>
      <c r="Z117" s="52" t="str">
        <f t="shared" si="93"/>
        <v>0</v>
      </c>
      <c r="AA117" s="52" t="str">
        <f t="shared" si="93"/>
        <v>0</v>
      </c>
      <c r="AB117" s="52" t="str">
        <f t="shared" si="93"/>
        <v>0</v>
      </c>
      <c r="AC117" s="52" t="str">
        <f t="shared" si="93"/>
        <v>0</v>
      </c>
      <c r="AD117" s="52" t="str">
        <f t="shared" si="93"/>
        <v>0</v>
      </c>
      <c r="AE117" s="52" t="str">
        <f t="shared" si="93"/>
        <v>0</v>
      </c>
      <c r="AF117" s="52" t="str">
        <f t="shared" si="93"/>
        <v>0</v>
      </c>
      <c r="AG117" s="52" t="str">
        <f t="shared" si="93"/>
        <v>0</v>
      </c>
      <c r="AH117" s="52" t="str">
        <f t="shared" si="93"/>
        <v>0</v>
      </c>
      <c r="AI117" s="53" t="str">
        <f t="shared" si="93"/>
        <v>0</v>
      </c>
      <c r="AJ117" s="67" t="str">
        <f t="shared" si="56"/>
        <v>4F000</v>
      </c>
      <c r="AM117" s="51">
        <f t="shared" si="89"/>
        <v>0</v>
      </c>
      <c r="AN117" s="52">
        <f t="shared" si="57"/>
        <v>0</v>
      </c>
      <c r="AO117" s="52">
        <f t="shared" si="58"/>
        <v>0</v>
      </c>
      <c r="AP117" s="52">
        <f t="shared" si="59"/>
        <v>0</v>
      </c>
      <c r="AQ117" s="52">
        <f t="shared" si="60"/>
        <v>0</v>
      </c>
      <c r="AR117" s="52">
        <f t="shared" si="61"/>
        <v>0</v>
      </c>
      <c r="AS117" s="52">
        <f t="shared" si="62"/>
        <v>0</v>
      </c>
      <c r="AT117" s="52">
        <f t="shared" si="63"/>
        <v>0</v>
      </c>
      <c r="AU117" s="52">
        <f t="shared" si="64"/>
        <v>0</v>
      </c>
      <c r="AV117" s="52">
        <f t="shared" si="65"/>
        <v>0</v>
      </c>
      <c r="AW117" s="52">
        <f t="shared" si="66"/>
        <v>0</v>
      </c>
      <c r="AX117" s="52">
        <f t="shared" si="67"/>
        <v>0</v>
      </c>
      <c r="AY117" s="52">
        <f t="shared" si="68"/>
        <v>0</v>
      </c>
      <c r="AZ117" s="52">
        <f t="shared" si="69"/>
        <v>262144</v>
      </c>
      <c r="BA117" s="52">
        <f t="shared" si="70"/>
        <v>0</v>
      </c>
      <c r="BB117" s="52">
        <f t="shared" si="71"/>
        <v>0</v>
      </c>
      <c r="BC117" s="52">
        <f t="shared" si="72"/>
        <v>32768</v>
      </c>
      <c r="BD117" s="52">
        <f t="shared" si="73"/>
        <v>16384</v>
      </c>
      <c r="BE117" s="52">
        <f t="shared" si="74"/>
        <v>8192</v>
      </c>
      <c r="BF117" s="52">
        <f t="shared" si="75"/>
        <v>4096</v>
      </c>
      <c r="BG117" s="52">
        <f t="shared" si="76"/>
        <v>0</v>
      </c>
      <c r="BH117" s="52">
        <f t="shared" si="77"/>
        <v>0</v>
      </c>
      <c r="BI117" s="52">
        <f t="shared" si="78"/>
        <v>0</v>
      </c>
      <c r="BJ117" s="52">
        <f t="shared" si="79"/>
        <v>0</v>
      </c>
      <c r="BK117" s="52">
        <f t="shared" si="80"/>
        <v>0</v>
      </c>
      <c r="BL117" s="52">
        <f t="shared" si="81"/>
        <v>0</v>
      </c>
      <c r="BM117" s="52">
        <f t="shared" si="82"/>
        <v>0</v>
      </c>
      <c r="BN117" s="52">
        <f t="shared" si="83"/>
        <v>0</v>
      </c>
      <c r="BO117" s="52">
        <f t="shared" si="84"/>
        <v>0</v>
      </c>
      <c r="BP117" s="52">
        <f t="shared" si="85"/>
        <v>0</v>
      </c>
      <c r="BQ117" s="52">
        <f t="shared" si="86"/>
        <v>0</v>
      </c>
      <c r="BR117" s="64">
        <f t="shared" si="87"/>
        <v>0</v>
      </c>
      <c r="BS117" s="67">
        <f t="shared" si="90"/>
        <v>323584</v>
      </c>
    </row>
    <row r="118" spans="2:71">
      <c r="B118" s="224"/>
      <c r="C118" s="43" t="str">
        <f>'Memory Regions'!B9</f>
        <v>DMA</v>
      </c>
      <c r="D118" s="122" t="str">
        <f t="shared" ref="D118:AI118" si="94">IF(TEXT(D74,"0")="1","1","0")</f>
        <v>0</v>
      </c>
      <c r="E118" s="52" t="str">
        <f t="shared" si="94"/>
        <v>0</v>
      </c>
      <c r="F118" s="52" t="str">
        <f t="shared" si="94"/>
        <v>0</v>
      </c>
      <c r="G118" s="52" t="str">
        <f t="shared" si="94"/>
        <v>0</v>
      </c>
      <c r="H118" s="52" t="str">
        <f t="shared" si="94"/>
        <v>0</v>
      </c>
      <c r="I118" s="52" t="str">
        <f t="shared" si="94"/>
        <v>0</v>
      </c>
      <c r="J118" s="52" t="str">
        <f t="shared" si="94"/>
        <v>0</v>
      </c>
      <c r="K118" s="52" t="str">
        <f t="shared" si="94"/>
        <v>0</v>
      </c>
      <c r="L118" s="52" t="str">
        <f t="shared" si="94"/>
        <v>0</v>
      </c>
      <c r="M118" s="52" t="str">
        <f t="shared" si="94"/>
        <v>0</v>
      </c>
      <c r="N118" s="52" t="str">
        <f t="shared" si="94"/>
        <v>0</v>
      </c>
      <c r="O118" s="52" t="str">
        <f t="shared" si="94"/>
        <v>0</v>
      </c>
      <c r="P118" s="52" t="str">
        <f t="shared" si="94"/>
        <v>0</v>
      </c>
      <c r="Q118" s="52" t="str">
        <f t="shared" si="94"/>
        <v>1</v>
      </c>
      <c r="R118" s="52" t="str">
        <f t="shared" si="94"/>
        <v>0</v>
      </c>
      <c r="S118" s="52" t="str">
        <f t="shared" si="94"/>
        <v>0</v>
      </c>
      <c r="T118" s="52" t="str">
        <f t="shared" si="94"/>
        <v>1</v>
      </c>
      <c r="U118" s="52" t="str">
        <f t="shared" si="94"/>
        <v>1</v>
      </c>
      <c r="V118" s="52" t="str">
        <f t="shared" si="94"/>
        <v>1</v>
      </c>
      <c r="W118" s="52" t="str">
        <f t="shared" si="94"/>
        <v>1</v>
      </c>
      <c r="X118" s="52" t="str">
        <f t="shared" si="94"/>
        <v>0</v>
      </c>
      <c r="Y118" s="52" t="str">
        <f t="shared" si="94"/>
        <v>1</v>
      </c>
      <c r="Z118" s="52" t="str">
        <f t="shared" si="94"/>
        <v>0</v>
      </c>
      <c r="AA118" s="52" t="str">
        <f t="shared" si="94"/>
        <v>0</v>
      </c>
      <c r="AB118" s="52" t="str">
        <f t="shared" si="94"/>
        <v>0</v>
      </c>
      <c r="AC118" s="52" t="str">
        <f t="shared" si="94"/>
        <v>0</v>
      </c>
      <c r="AD118" s="52" t="str">
        <f t="shared" si="94"/>
        <v>0</v>
      </c>
      <c r="AE118" s="52" t="str">
        <f t="shared" si="94"/>
        <v>0</v>
      </c>
      <c r="AF118" s="52" t="str">
        <f t="shared" si="94"/>
        <v>0</v>
      </c>
      <c r="AG118" s="52" t="str">
        <f t="shared" si="94"/>
        <v>0</v>
      </c>
      <c r="AH118" s="52" t="str">
        <f t="shared" si="94"/>
        <v>0</v>
      </c>
      <c r="AI118" s="53" t="str">
        <f t="shared" si="94"/>
        <v>0</v>
      </c>
      <c r="AJ118" s="67" t="str">
        <f t="shared" si="56"/>
        <v>4F400</v>
      </c>
      <c r="AM118" s="51">
        <f t="shared" si="89"/>
        <v>0</v>
      </c>
      <c r="AN118" s="52">
        <f t="shared" si="57"/>
        <v>0</v>
      </c>
      <c r="AO118" s="52">
        <f t="shared" si="58"/>
        <v>0</v>
      </c>
      <c r="AP118" s="52">
        <f t="shared" si="59"/>
        <v>0</v>
      </c>
      <c r="AQ118" s="52">
        <f t="shared" si="60"/>
        <v>0</v>
      </c>
      <c r="AR118" s="52">
        <f t="shared" si="61"/>
        <v>0</v>
      </c>
      <c r="AS118" s="52">
        <f t="shared" si="62"/>
        <v>0</v>
      </c>
      <c r="AT118" s="52">
        <f t="shared" si="63"/>
        <v>0</v>
      </c>
      <c r="AU118" s="52">
        <f t="shared" si="64"/>
        <v>0</v>
      </c>
      <c r="AV118" s="52">
        <f t="shared" si="65"/>
        <v>0</v>
      </c>
      <c r="AW118" s="52">
        <f t="shared" si="66"/>
        <v>0</v>
      </c>
      <c r="AX118" s="52">
        <f t="shared" si="67"/>
        <v>0</v>
      </c>
      <c r="AY118" s="52">
        <f t="shared" si="68"/>
        <v>0</v>
      </c>
      <c r="AZ118" s="52">
        <f t="shared" si="69"/>
        <v>262144</v>
      </c>
      <c r="BA118" s="52">
        <f t="shared" si="70"/>
        <v>0</v>
      </c>
      <c r="BB118" s="52">
        <f t="shared" si="71"/>
        <v>0</v>
      </c>
      <c r="BC118" s="52">
        <f t="shared" si="72"/>
        <v>32768</v>
      </c>
      <c r="BD118" s="52">
        <f t="shared" si="73"/>
        <v>16384</v>
      </c>
      <c r="BE118" s="52">
        <f t="shared" si="74"/>
        <v>8192</v>
      </c>
      <c r="BF118" s="52">
        <f t="shared" si="75"/>
        <v>4096</v>
      </c>
      <c r="BG118" s="52">
        <f t="shared" si="76"/>
        <v>0</v>
      </c>
      <c r="BH118" s="52">
        <f t="shared" si="77"/>
        <v>1024</v>
      </c>
      <c r="BI118" s="52">
        <f t="shared" si="78"/>
        <v>0</v>
      </c>
      <c r="BJ118" s="52">
        <f t="shared" si="79"/>
        <v>0</v>
      </c>
      <c r="BK118" s="52">
        <f t="shared" si="80"/>
        <v>0</v>
      </c>
      <c r="BL118" s="52">
        <f t="shared" si="81"/>
        <v>0</v>
      </c>
      <c r="BM118" s="52">
        <f t="shared" si="82"/>
        <v>0</v>
      </c>
      <c r="BN118" s="52">
        <f t="shared" si="83"/>
        <v>0</v>
      </c>
      <c r="BO118" s="52">
        <f t="shared" si="84"/>
        <v>0</v>
      </c>
      <c r="BP118" s="52">
        <f t="shared" si="85"/>
        <v>0</v>
      </c>
      <c r="BQ118" s="52">
        <f t="shared" si="86"/>
        <v>0</v>
      </c>
      <c r="BR118" s="64">
        <f t="shared" si="87"/>
        <v>0</v>
      </c>
      <c r="BS118" s="67">
        <f t="shared" si="90"/>
        <v>324608</v>
      </c>
    </row>
    <row r="119" spans="2:71">
      <c r="B119" s="224"/>
      <c r="C119" s="43" t="str">
        <f>'Memory Regions'!B10</f>
        <v>KEYBOARD</v>
      </c>
      <c r="D119" s="122" t="str">
        <f t="shared" ref="D119:AI119" si="95">IF(TEXT(D75,"0")="1","1","0")</f>
        <v>0</v>
      </c>
      <c r="E119" s="52" t="str">
        <f t="shared" si="95"/>
        <v>0</v>
      </c>
      <c r="F119" s="52" t="str">
        <f t="shared" si="95"/>
        <v>0</v>
      </c>
      <c r="G119" s="52" t="str">
        <f t="shared" si="95"/>
        <v>0</v>
      </c>
      <c r="H119" s="52" t="str">
        <f t="shared" si="95"/>
        <v>0</v>
      </c>
      <c r="I119" s="52" t="str">
        <f t="shared" si="95"/>
        <v>0</v>
      </c>
      <c r="J119" s="52" t="str">
        <f t="shared" si="95"/>
        <v>0</v>
      </c>
      <c r="K119" s="52" t="str">
        <f t="shared" si="95"/>
        <v>0</v>
      </c>
      <c r="L119" s="52" t="str">
        <f t="shared" si="95"/>
        <v>0</v>
      </c>
      <c r="M119" s="52" t="str">
        <f t="shared" si="95"/>
        <v>0</v>
      </c>
      <c r="N119" s="52" t="str">
        <f t="shared" si="95"/>
        <v>0</v>
      </c>
      <c r="O119" s="52" t="str">
        <f t="shared" si="95"/>
        <v>0</v>
      </c>
      <c r="P119" s="52" t="str">
        <f t="shared" si="95"/>
        <v>0</v>
      </c>
      <c r="Q119" s="52" t="str">
        <f t="shared" si="95"/>
        <v>1</v>
      </c>
      <c r="R119" s="52" t="str">
        <f t="shared" si="95"/>
        <v>0</v>
      </c>
      <c r="S119" s="52" t="str">
        <f t="shared" si="95"/>
        <v>0</v>
      </c>
      <c r="T119" s="52" t="str">
        <f t="shared" si="95"/>
        <v>1</v>
      </c>
      <c r="U119" s="52" t="str">
        <f t="shared" si="95"/>
        <v>1</v>
      </c>
      <c r="V119" s="52" t="str">
        <f t="shared" si="95"/>
        <v>1</v>
      </c>
      <c r="W119" s="52" t="str">
        <f t="shared" si="95"/>
        <v>1</v>
      </c>
      <c r="X119" s="52" t="str">
        <f t="shared" si="95"/>
        <v>1</v>
      </c>
      <c r="Y119" s="52" t="str">
        <f t="shared" si="95"/>
        <v>0</v>
      </c>
      <c r="Z119" s="52" t="str">
        <f t="shared" si="95"/>
        <v>0</v>
      </c>
      <c r="AA119" s="52" t="str">
        <f t="shared" si="95"/>
        <v>0</v>
      </c>
      <c r="AB119" s="52" t="str">
        <f t="shared" si="95"/>
        <v>0</v>
      </c>
      <c r="AC119" s="52" t="str">
        <f t="shared" si="95"/>
        <v>0</v>
      </c>
      <c r="AD119" s="52" t="str">
        <f t="shared" si="95"/>
        <v>0</v>
      </c>
      <c r="AE119" s="52" t="str">
        <f t="shared" si="95"/>
        <v>0</v>
      </c>
      <c r="AF119" s="52" t="str">
        <f t="shared" si="95"/>
        <v>0</v>
      </c>
      <c r="AG119" s="52" t="str">
        <f t="shared" si="95"/>
        <v>0</v>
      </c>
      <c r="AH119" s="52" t="str">
        <f t="shared" si="95"/>
        <v>0</v>
      </c>
      <c r="AI119" s="53" t="str">
        <f t="shared" si="95"/>
        <v>0</v>
      </c>
      <c r="AJ119" s="67" t="str">
        <f t="shared" si="56"/>
        <v>4F800</v>
      </c>
      <c r="AM119" s="51">
        <f t="shared" si="89"/>
        <v>0</v>
      </c>
      <c r="AN119" s="52">
        <f t="shared" si="57"/>
        <v>0</v>
      </c>
      <c r="AO119" s="52">
        <f t="shared" si="58"/>
        <v>0</v>
      </c>
      <c r="AP119" s="52">
        <f t="shared" si="59"/>
        <v>0</v>
      </c>
      <c r="AQ119" s="52">
        <f t="shared" si="60"/>
        <v>0</v>
      </c>
      <c r="AR119" s="52">
        <f t="shared" si="61"/>
        <v>0</v>
      </c>
      <c r="AS119" s="52">
        <f t="shared" si="62"/>
        <v>0</v>
      </c>
      <c r="AT119" s="52">
        <f t="shared" si="63"/>
        <v>0</v>
      </c>
      <c r="AU119" s="52">
        <f t="shared" si="64"/>
        <v>0</v>
      </c>
      <c r="AV119" s="52">
        <f t="shared" si="65"/>
        <v>0</v>
      </c>
      <c r="AW119" s="52">
        <f t="shared" si="66"/>
        <v>0</v>
      </c>
      <c r="AX119" s="52">
        <f t="shared" si="67"/>
        <v>0</v>
      </c>
      <c r="AY119" s="52">
        <f t="shared" si="68"/>
        <v>0</v>
      </c>
      <c r="AZ119" s="52">
        <f t="shared" si="69"/>
        <v>262144</v>
      </c>
      <c r="BA119" s="52">
        <f t="shared" si="70"/>
        <v>0</v>
      </c>
      <c r="BB119" s="52">
        <f t="shared" si="71"/>
        <v>0</v>
      </c>
      <c r="BC119" s="52">
        <f t="shared" si="72"/>
        <v>32768</v>
      </c>
      <c r="BD119" s="52">
        <f t="shared" si="73"/>
        <v>16384</v>
      </c>
      <c r="BE119" s="52">
        <f t="shared" si="74"/>
        <v>8192</v>
      </c>
      <c r="BF119" s="52">
        <f t="shared" si="75"/>
        <v>4096</v>
      </c>
      <c r="BG119" s="52">
        <f t="shared" si="76"/>
        <v>2048</v>
      </c>
      <c r="BH119" s="52">
        <f t="shared" si="77"/>
        <v>0</v>
      </c>
      <c r="BI119" s="52">
        <f t="shared" si="78"/>
        <v>0</v>
      </c>
      <c r="BJ119" s="52">
        <f t="shared" si="79"/>
        <v>0</v>
      </c>
      <c r="BK119" s="52">
        <f t="shared" si="80"/>
        <v>0</v>
      </c>
      <c r="BL119" s="52">
        <f t="shared" si="81"/>
        <v>0</v>
      </c>
      <c r="BM119" s="52">
        <f t="shared" si="82"/>
        <v>0</v>
      </c>
      <c r="BN119" s="52">
        <f t="shared" si="83"/>
        <v>0</v>
      </c>
      <c r="BO119" s="52">
        <f t="shared" si="84"/>
        <v>0</v>
      </c>
      <c r="BP119" s="52">
        <f t="shared" si="85"/>
        <v>0</v>
      </c>
      <c r="BQ119" s="52">
        <f t="shared" si="86"/>
        <v>0</v>
      </c>
      <c r="BR119" s="64">
        <f t="shared" si="87"/>
        <v>0</v>
      </c>
      <c r="BS119" s="67">
        <f t="shared" si="90"/>
        <v>325632</v>
      </c>
    </row>
    <row r="120" spans="2:71">
      <c r="B120" s="224"/>
      <c r="C120" s="43" t="str">
        <f>'Memory Regions'!B11</f>
        <v>MOUSE</v>
      </c>
      <c r="D120" s="122" t="str">
        <f t="shared" ref="D120:AI120" si="96">IF(TEXT(D76,"0")="1","1","0")</f>
        <v>0</v>
      </c>
      <c r="E120" s="52" t="str">
        <f t="shared" si="96"/>
        <v>0</v>
      </c>
      <c r="F120" s="52" t="str">
        <f t="shared" si="96"/>
        <v>0</v>
      </c>
      <c r="G120" s="52" t="str">
        <f t="shared" si="96"/>
        <v>0</v>
      </c>
      <c r="H120" s="52" t="str">
        <f t="shared" si="96"/>
        <v>0</v>
      </c>
      <c r="I120" s="52" t="str">
        <f t="shared" si="96"/>
        <v>0</v>
      </c>
      <c r="J120" s="52" t="str">
        <f t="shared" si="96"/>
        <v>0</v>
      </c>
      <c r="K120" s="52" t="str">
        <f t="shared" si="96"/>
        <v>0</v>
      </c>
      <c r="L120" s="52" t="str">
        <f t="shared" si="96"/>
        <v>0</v>
      </c>
      <c r="M120" s="52" t="str">
        <f t="shared" si="96"/>
        <v>0</v>
      </c>
      <c r="N120" s="52" t="str">
        <f t="shared" si="96"/>
        <v>0</v>
      </c>
      <c r="O120" s="52" t="str">
        <f t="shared" si="96"/>
        <v>0</v>
      </c>
      <c r="P120" s="52" t="str">
        <f t="shared" si="96"/>
        <v>0</v>
      </c>
      <c r="Q120" s="52" t="str">
        <f t="shared" si="96"/>
        <v>1</v>
      </c>
      <c r="R120" s="52" t="str">
        <f t="shared" si="96"/>
        <v>0</v>
      </c>
      <c r="S120" s="52" t="str">
        <f t="shared" si="96"/>
        <v>0</v>
      </c>
      <c r="T120" s="52" t="str">
        <f t="shared" si="96"/>
        <v>1</v>
      </c>
      <c r="U120" s="52" t="str">
        <f t="shared" si="96"/>
        <v>1</v>
      </c>
      <c r="V120" s="52" t="str">
        <f t="shared" si="96"/>
        <v>1</v>
      </c>
      <c r="W120" s="52" t="str">
        <f t="shared" si="96"/>
        <v>1</v>
      </c>
      <c r="X120" s="52" t="str">
        <f t="shared" si="96"/>
        <v>1</v>
      </c>
      <c r="Y120" s="52" t="str">
        <f t="shared" si="96"/>
        <v>1</v>
      </c>
      <c r="Z120" s="52" t="str">
        <f t="shared" si="96"/>
        <v>0</v>
      </c>
      <c r="AA120" s="52" t="str">
        <f t="shared" si="96"/>
        <v>0</v>
      </c>
      <c r="AB120" s="52" t="str">
        <f t="shared" si="96"/>
        <v>0</v>
      </c>
      <c r="AC120" s="52" t="str">
        <f t="shared" si="96"/>
        <v>0</v>
      </c>
      <c r="AD120" s="52" t="str">
        <f t="shared" si="96"/>
        <v>0</v>
      </c>
      <c r="AE120" s="52" t="str">
        <f t="shared" si="96"/>
        <v>0</v>
      </c>
      <c r="AF120" s="52" t="str">
        <f t="shared" si="96"/>
        <v>0</v>
      </c>
      <c r="AG120" s="52" t="str">
        <f t="shared" si="96"/>
        <v>0</v>
      </c>
      <c r="AH120" s="52" t="str">
        <f t="shared" si="96"/>
        <v>0</v>
      </c>
      <c r="AI120" s="53" t="str">
        <f t="shared" si="96"/>
        <v>0</v>
      </c>
      <c r="AJ120" s="67" t="str">
        <f t="shared" si="56"/>
        <v>4FC00</v>
      </c>
      <c r="AM120" s="51">
        <f t="shared" si="89"/>
        <v>0</v>
      </c>
      <c r="AN120" s="52">
        <f t="shared" si="57"/>
        <v>0</v>
      </c>
      <c r="AO120" s="52">
        <f t="shared" si="58"/>
        <v>0</v>
      </c>
      <c r="AP120" s="52">
        <f t="shared" si="59"/>
        <v>0</v>
      </c>
      <c r="AQ120" s="52">
        <f t="shared" si="60"/>
        <v>0</v>
      </c>
      <c r="AR120" s="52">
        <f t="shared" si="61"/>
        <v>0</v>
      </c>
      <c r="AS120" s="52">
        <f t="shared" si="62"/>
        <v>0</v>
      </c>
      <c r="AT120" s="52">
        <f t="shared" si="63"/>
        <v>0</v>
      </c>
      <c r="AU120" s="52">
        <f t="shared" si="64"/>
        <v>0</v>
      </c>
      <c r="AV120" s="52">
        <f t="shared" si="65"/>
        <v>0</v>
      </c>
      <c r="AW120" s="52">
        <f t="shared" si="66"/>
        <v>0</v>
      </c>
      <c r="AX120" s="52">
        <f t="shared" si="67"/>
        <v>0</v>
      </c>
      <c r="AY120" s="52">
        <f t="shared" si="68"/>
        <v>0</v>
      </c>
      <c r="AZ120" s="52">
        <f t="shared" si="69"/>
        <v>262144</v>
      </c>
      <c r="BA120" s="52">
        <f t="shared" si="70"/>
        <v>0</v>
      </c>
      <c r="BB120" s="52">
        <f t="shared" si="71"/>
        <v>0</v>
      </c>
      <c r="BC120" s="52">
        <f t="shared" si="72"/>
        <v>32768</v>
      </c>
      <c r="BD120" s="52">
        <f t="shared" si="73"/>
        <v>16384</v>
      </c>
      <c r="BE120" s="52">
        <f t="shared" si="74"/>
        <v>8192</v>
      </c>
      <c r="BF120" s="52">
        <f t="shared" si="75"/>
        <v>4096</v>
      </c>
      <c r="BG120" s="52">
        <f t="shared" si="76"/>
        <v>2048</v>
      </c>
      <c r="BH120" s="52">
        <f t="shared" si="77"/>
        <v>1024</v>
      </c>
      <c r="BI120" s="52">
        <f t="shared" si="78"/>
        <v>0</v>
      </c>
      <c r="BJ120" s="52">
        <f t="shared" si="79"/>
        <v>0</v>
      </c>
      <c r="BK120" s="52">
        <f t="shared" si="80"/>
        <v>0</v>
      </c>
      <c r="BL120" s="52">
        <f t="shared" si="81"/>
        <v>0</v>
      </c>
      <c r="BM120" s="52">
        <f t="shared" si="82"/>
        <v>0</v>
      </c>
      <c r="BN120" s="52">
        <f t="shared" si="83"/>
        <v>0</v>
      </c>
      <c r="BO120" s="52">
        <f t="shared" si="84"/>
        <v>0</v>
      </c>
      <c r="BP120" s="52">
        <f t="shared" si="85"/>
        <v>0</v>
      </c>
      <c r="BQ120" s="52">
        <f t="shared" si="86"/>
        <v>0</v>
      </c>
      <c r="BR120" s="64">
        <f t="shared" si="87"/>
        <v>0</v>
      </c>
      <c r="BS120" s="67">
        <f t="shared" si="90"/>
        <v>326656</v>
      </c>
    </row>
    <row r="121" spans="2:71">
      <c r="B121" s="224"/>
      <c r="C121" s="43" t="str">
        <f>'Memory Regions'!B12</f>
        <v>BLITTER</v>
      </c>
      <c r="D121" s="122" t="str">
        <f t="shared" ref="D121:AI121" si="97">IF(TEXT(D77,"0")="1","1","0")</f>
        <v>0</v>
      </c>
      <c r="E121" s="52" t="str">
        <f t="shared" si="97"/>
        <v>0</v>
      </c>
      <c r="F121" s="52" t="str">
        <f t="shared" si="97"/>
        <v>0</v>
      </c>
      <c r="G121" s="52" t="str">
        <f t="shared" si="97"/>
        <v>0</v>
      </c>
      <c r="H121" s="52" t="str">
        <f t="shared" si="97"/>
        <v>0</v>
      </c>
      <c r="I121" s="52" t="str">
        <f t="shared" si="97"/>
        <v>0</v>
      </c>
      <c r="J121" s="52" t="str">
        <f t="shared" si="97"/>
        <v>0</v>
      </c>
      <c r="K121" s="52" t="str">
        <f t="shared" si="97"/>
        <v>0</v>
      </c>
      <c r="L121" s="52" t="str">
        <f t="shared" si="97"/>
        <v>0</v>
      </c>
      <c r="M121" s="52" t="str">
        <f t="shared" si="97"/>
        <v>0</v>
      </c>
      <c r="N121" s="52" t="str">
        <f t="shared" si="97"/>
        <v>0</v>
      </c>
      <c r="O121" s="52" t="str">
        <f t="shared" si="97"/>
        <v>0</v>
      </c>
      <c r="P121" s="52" t="str">
        <f t="shared" si="97"/>
        <v>0</v>
      </c>
      <c r="Q121" s="52" t="str">
        <f t="shared" si="97"/>
        <v>1</v>
      </c>
      <c r="R121" s="52" t="str">
        <f t="shared" si="97"/>
        <v>0</v>
      </c>
      <c r="S121" s="52" t="str">
        <f t="shared" si="97"/>
        <v>0</v>
      </c>
      <c r="T121" s="52" t="str">
        <f t="shared" si="97"/>
        <v>1</v>
      </c>
      <c r="U121" s="52" t="str">
        <f t="shared" si="97"/>
        <v>1</v>
      </c>
      <c r="V121" s="52" t="str">
        <f t="shared" si="97"/>
        <v>1</v>
      </c>
      <c r="W121" s="52" t="str">
        <f t="shared" si="97"/>
        <v>1</v>
      </c>
      <c r="X121" s="52" t="str">
        <f t="shared" si="97"/>
        <v>1</v>
      </c>
      <c r="Y121" s="52" t="str">
        <f t="shared" si="97"/>
        <v>0</v>
      </c>
      <c r="Z121" s="52" t="str">
        <f t="shared" si="97"/>
        <v>0</v>
      </c>
      <c r="AA121" s="52" t="str">
        <f t="shared" si="97"/>
        <v>0</v>
      </c>
      <c r="AB121" s="52" t="str">
        <f t="shared" si="97"/>
        <v>0</v>
      </c>
      <c r="AC121" s="52" t="str">
        <f t="shared" si="97"/>
        <v>0</v>
      </c>
      <c r="AD121" s="52" t="str">
        <f t="shared" si="97"/>
        <v>0</v>
      </c>
      <c r="AE121" s="52" t="str">
        <f t="shared" si="97"/>
        <v>0</v>
      </c>
      <c r="AF121" s="52" t="str">
        <f t="shared" si="97"/>
        <v>0</v>
      </c>
      <c r="AG121" s="52" t="str">
        <f t="shared" si="97"/>
        <v>0</v>
      </c>
      <c r="AH121" s="52" t="str">
        <f t="shared" si="97"/>
        <v>0</v>
      </c>
      <c r="AI121" s="53" t="str">
        <f t="shared" si="97"/>
        <v>0</v>
      </c>
      <c r="AJ121" s="67" t="str">
        <f t="shared" si="56"/>
        <v>4F800</v>
      </c>
      <c r="AM121" s="51">
        <f t="shared" si="89"/>
        <v>0</v>
      </c>
      <c r="AN121" s="52">
        <f t="shared" si="57"/>
        <v>0</v>
      </c>
      <c r="AO121" s="52">
        <f t="shared" si="58"/>
        <v>0</v>
      </c>
      <c r="AP121" s="52">
        <f t="shared" si="59"/>
        <v>0</v>
      </c>
      <c r="AQ121" s="52">
        <f t="shared" si="60"/>
        <v>0</v>
      </c>
      <c r="AR121" s="52">
        <f t="shared" si="61"/>
        <v>0</v>
      </c>
      <c r="AS121" s="52">
        <f t="shared" si="62"/>
        <v>0</v>
      </c>
      <c r="AT121" s="52">
        <f t="shared" si="63"/>
        <v>0</v>
      </c>
      <c r="AU121" s="52">
        <f t="shared" si="64"/>
        <v>0</v>
      </c>
      <c r="AV121" s="52">
        <f t="shared" si="65"/>
        <v>0</v>
      </c>
      <c r="AW121" s="52">
        <f t="shared" si="66"/>
        <v>0</v>
      </c>
      <c r="AX121" s="52">
        <f t="shared" si="67"/>
        <v>0</v>
      </c>
      <c r="AY121" s="52">
        <f t="shared" si="68"/>
        <v>0</v>
      </c>
      <c r="AZ121" s="52">
        <f t="shared" si="69"/>
        <v>262144</v>
      </c>
      <c r="BA121" s="52">
        <f t="shared" si="70"/>
        <v>0</v>
      </c>
      <c r="BB121" s="52">
        <f t="shared" si="71"/>
        <v>0</v>
      </c>
      <c r="BC121" s="52">
        <f t="shared" si="72"/>
        <v>32768</v>
      </c>
      <c r="BD121" s="52">
        <f t="shared" si="73"/>
        <v>16384</v>
      </c>
      <c r="BE121" s="52">
        <f t="shared" si="74"/>
        <v>8192</v>
      </c>
      <c r="BF121" s="52">
        <f t="shared" si="75"/>
        <v>4096</v>
      </c>
      <c r="BG121" s="52">
        <f t="shared" si="76"/>
        <v>2048</v>
      </c>
      <c r="BH121" s="52">
        <f t="shared" si="77"/>
        <v>0</v>
      </c>
      <c r="BI121" s="52">
        <f t="shared" si="78"/>
        <v>0</v>
      </c>
      <c r="BJ121" s="52">
        <f t="shared" si="79"/>
        <v>0</v>
      </c>
      <c r="BK121" s="52">
        <f t="shared" si="80"/>
        <v>0</v>
      </c>
      <c r="BL121" s="52">
        <f t="shared" si="81"/>
        <v>0</v>
      </c>
      <c r="BM121" s="52">
        <f t="shared" si="82"/>
        <v>0</v>
      </c>
      <c r="BN121" s="52">
        <f t="shared" si="83"/>
        <v>0</v>
      </c>
      <c r="BO121" s="52">
        <f t="shared" si="84"/>
        <v>0</v>
      </c>
      <c r="BP121" s="52">
        <f t="shared" si="85"/>
        <v>0</v>
      </c>
      <c r="BQ121" s="52">
        <f t="shared" si="86"/>
        <v>0</v>
      </c>
      <c r="BR121" s="64">
        <f t="shared" si="87"/>
        <v>0</v>
      </c>
      <c r="BS121" s="67">
        <f t="shared" si="90"/>
        <v>325632</v>
      </c>
    </row>
    <row r="122" spans="2:71">
      <c r="B122" s="224"/>
      <c r="C122" s="43" t="str">
        <f>'Memory Regions'!B13</f>
        <v>COPPER</v>
      </c>
      <c r="D122" s="122" t="str">
        <f t="shared" ref="D122:AI122" si="98">IF(TEXT(D78,"0")="1","1","0")</f>
        <v>0</v>
      </c>
      <c r="E122" s="52" t="str">
        <f t="shared" si="98"/>
        <v>0</v>
      </c>
      <c r="F122" s="52" t="str">
        <f t="shared" si="98"/>
        <v>0</v>
      </c>
      <c r="G122" s="52" t="str">
        <f t="shared" si="98"/>
        <v>0</v>
      </c>
      <c r="H122" s="52" t="str">
        <f t="shared" si="98"/>
        <v>0</v>
      </c>
      <c r="I122" s="52" t="str">
        <f t="shared" si="98"/>
        <v>0</v>
      </c>
      <c r="J122" s="52" t="str">
        <f t="shared" si="98"/>
        <v>0</v>
      </c>
      <c r="K122" s="52" t="str">
        <f t="shared" si="98"/>
        <v>0</v>
      </c>
      <c r="L122" s="52" t="str">
        <f t="shared" si="98"/>
        <v>0</v>
      </c>
      <c r="M122" s="52" t="str">
        <f t="shared" si="98"/>
        <v>0</v>
      </c>
      <c r="N122" s="52" t="str">
        <f t="shared" si="98"/>
        <v>0</v>
      </c>
      <c r="O122" s="52" t="str">
        <f t="shared" si="98"/>
        <v>0</v>
      </c>
      <c r="P122" s="52" t="str">
        <f t="shared" si="98"/>
        <v>0</v>
      </c>
      <c r="Q122" s="52" t="str">
        <f t="shared" si="98"/>
        <v>1</v>
      </c>
      <c r="R122" s="52" t="str">
        <f t="shared" si="98"/>
        <v>0</v>
      </c>
      <c r="S122" s="52" t="str">
        <f t="shared" si="98"/>
        <v>0</v>
      </c>
      <c r="T122" s="52" t="str">
        <f t="shared" si="98"/>
        <v>1</v>
      </c>
      <c r="U122" s="52" t="str">
        <f t="shared" si="98"/>
        <v>1</v>
      </c>
      <c r="V122" s="52" t="str">
        <f t="shared" si="98"/>
        <v>1</v>
      </c>
      <c r="W122" s="52" t="str">
        <f t="shared" si="98"/>
        <v>1</v>
      </c>
      <c r="X122" s="52" t="str">
        <f t="shared" si="98"/>
        <v>1</v>
      </c>
      <c r="Y122" s="52" t="str">
        <f t="shared" si="98"/>
        <v>1</v>
      </c>
      <c r="Z122" s="52" t="str">
        <f t="shared" si="98"/>
        <v>0</v>
      </c>
      <c r="AA122" s="52" t="str">
        <f t="shared" si="98"/>
        <v>0</v>
      </c>
      <c r="AB122" s="52" t="str">
        <f t="shared" si="98"/>
        <v>0</v>
      </c>
      <c r="AC122" s="52" t="str">
        <f t="shared" si="98"/>
        <v>0</v>
      </c>
      <c r="AD122" s="52" t="str">
        <f t="shared" si="98"/>
        <v>0</v>
      </c>
      <c r="AE122" s="52" t="str">
        <f t="shared" si="98"/>
        <v>0</v>
      </c>
      <c r="AF122" s="52" t="str">
        <f t="shared" si="98"/>
        <v>0</v>
      </c>
      <c r="AG122" s="52" t="str">
        <f t="shared" si="98"/>
        <v>0</v>
      </c>
      <c r="AH122" s="52" t="str">
        <f t="shared" si="98"/>
        <v>0</v>
      </c>
      <c r="AI122" s="53" t="str">
        <f t="shared" si="98"/>
        <v>0</v>
      </c>
      <c r="AJ122" s="67" t="str">
        <f t="shared" si="56"/>
        <v>4FC00</v>
      </c>
      <c r="AM122" s="51">
        <f t="shared" si="89"/>
        <v>0</v>
      </c>
      <c r="AN122" s="52">
        <f t="shared" si="57"/>
        <v>0</v>
      </c>
      <c r="AO122" s="52">
        <f t="shared" si="58"/>
        <v>0</v>
      </c>
      <c r="AP122" s="52">
        <f t="shared" si="59"/>
        <v>0</v>
      </c>
      <c r="AQ122" s="52">
        <f t="shared" si="60"/>
        <v>0</v>
      </c>
      <c r="AR122" s="52">
        <f t="shared" si="61"/>
        <v>0</v>
      </c>
      <c r="AS122" s="52">
        <f t="shared" si="62"/>
        <v>0</v>
      </c>
      <c r="AT122" s="52">
        <f t="shared" si="63"/>
        <v>0</v>
      </c>
      <c r="AU122" s="52">
        <f t="shared" si="64"/>
        <v>0</v>
      </c>
      <c r="AV122" s="52">
        <f t="shared" si="65"/>
        <v>0</v>
      </c>
      <c r="AW122" s="52">
        <f t="shared" si="66"/>
        <v>0</v>
      </c>
      <c r="AX122" s="52">
        <f t="shared" si="67"/>
        <v>0</v>
      </c>
      <c r="AY122" s="52">
        <f t="shared" si="68"/>
        <v>0</v>
      </c>
      <c r="AZ122" s="52">
        <f t="shared" si="69"/>
        <v>262144</v>
      </c>
      <c r="BA122" s="52">
        <f t="shared" si="70"/>
        <v>0</v>
      </c>
      <c r="BB122" s="52">
        <f t="shared" si="71"/>
        <v>0</v>
      </c>
      <c r="BC122" s="52">
        <f t="shared" si="72"/>
        <v>32768</v>
      </c>
      <c r="BD122" s="52">
        <f t="shared" si="73"/>
        <v>16384</v>
      </c>
      <c r="BE122" s="52">
        <f t="shared" si="74"/>
        <v>8192</v>
      </c>
      <c r="BF122" s="52">
        <f t="shared" si="75"/>
        <v>4096</v>
      </c>
      <c r="BG122" s="52">
        <f t="shared" si="76"/>
        <v>2048</v>
      </c>
      <c r="BH122" s="52">
        <f t="shared" si="77"/>
        <v>1024</v>
      </c>
      <c r="BI122" s="52">
        <f t="shared" si="78"/>
        <v>0</v>
      </c>
      <c r="BJ122" s="52">
        <f t="shared" si="79"/>
        <v>0</v>
      </c>
      <c r="BK122" s="52">
        <f t="shared" si="80"/>
        <v>0</v>
      </c>
      <c r="BL122" s="52">
        <f t="shared" si="81"/>
        <v>0</v>
      </c>
      <c r="BM122" s="52">
        <f t="shared" si="82"/>
        <v>0</v>
      </c>
      <c r="BN122" s="52">
        <f t="shared" si="83"/>
        <v>0</v>
      </c>
      <c r="BO122" s="52">
        <f t="shared" si="84"/>
        <v>0</v>
      </c>
      <c r="BP122" s="52">
        <f t="shared" si="85"/>
        <v>0</v>
      </c>
      <c r="BQ122" s="52">
        <f t="shared" si="86"/>
        <v>0</v>
      </c>
      <c r="BR122" s="64">
        <f t="shared" si="87"/>
        <v>0</v>
      </c>
      <c r="BS122" s="67">
        <f t="shared" si="90"/>
        <v>326656</v>
      </c>
    </row>
    <row r="123" spans="2:71">
      <c r="B123" s="224"/>
      <c r="C123" s="43" t="str">
        <f>'Memory Regions'!B14</f>
        <v>VRAM_BG0_MAP</v>
      </c>
      <c r="D123" s="122" t="str">
        <f t="shared" ref="D123:AI123" si="99">IF(TEXT(D79,"0")="1","1","0")</f>
        <v>0</v>
      </c>
      <c r="E123" s="52" t="str">
        <f t="shared" si="99"/>
        <v>0</v>
      </c>
      <c r="F123" s="52" t="str">
        <f t="shared" si="99"/>
        <v>0</v>
      </c>
      <c r="G123" s="52" t="str">
        <f t="shared" si="99"/>
        <v>0</v>
      </c>
      <c r="H123" s="52" t="str">
        <f t="shared" si="99"/>
        <v>0</v>
      </c>
      <c r="I123" s="52" t="str">
        <f t="shared" si="99"/>
        <v>0</v>
      </c>
      <c r="J123" s="52" t="str">
        <f t="shared" si="99"/>
        <v>0</v>
      </c>
      <c r="K123" s="52" t="str">
        <f t="shared" si="99"/>
        <v>0</v>
      </c>
      <c r="L123" s="52" t="str">
        <f t="shared" si="99"/>
        <v>0</v>
      </c>
      <c r="M123" s="52" t="str">
        <f t="shared" si="99"/>
        <v>0</v>
      </c>
      <c r="N123" s="52" t="str">
        <f t="shared" si="99"/>
        <v>0</v>
      </c>
      <c r="O123" s="52" t="str">
        <f t="shared" si="99"/>
        <v>0</v>
      </c>
      <c r="P123" s="52" t="str">
        <f t="shared" si="99"/>
        <v>0</v>
      </c>
      <c r="Q123" s="52" t="str">
        <f t="shared" si="99"/>
        <v>0</v>
      </c>
      <c r="R123" s="52" t="str">
        <f t="shared" si="99"/>
        <v>1</v>
      </c>
      <c r="S123" s="52" t="str">
        <f t="shared" si="99"/>
        <v>1</v>
      </c>
      <c r="T123" s="52" t="str">
        <f t="shared" si="99"/>
        <v>1</v>
      </c>
      <c r="U123" s="52" t="str">
        <f t="shared" si="99"/>
        <v>1</v>
      </c>
      <c r="V123" s="52" t="str">
        <f t="shared" si="99"/>
        <v>1</v>
      </c>
      <c r="W123" s="52" t="str">
        <f t="shared" si="99"/>
        <v>0</v>
      </c>
      <c r="X123" s="52" t="str">
        <f t="shared" si="99"/>
        <v>0</v>
      </c>
      <c r="Y123" s="52" t="str">
        <f t="shared" si="99"/>
        <v>0</v>
      </c>
      <c r="Z123" s="52" t="str">
        <f t="shared" si="99"/>
        <v>0</v>
      </c>
      <c r="AA123" s="52" t="str">
        <f t="shared" si="99"/>
        <v>0</v>
      </c>
      <c r="AB123" s="52" t="str">
        <f t="shared" si="99"/>
        <v>0</v>
      </c>
      <c r="AC123" s="52" t="str">
        <f t="shared" si="99"/>
        <v>0</v>
      </c>
      <c r="AD123" s="52" t="str">
        <f t="shared" si="99"/>
        <v>0</v>
      </c>
      <c r="AE123" s="52" t="str">
        <f t="shared" si="99"/>
        <v>0</v>
      </c>
      <c r="AF123" s="52" t="str">
        <f t="shared" si="99"/>
        <v>0</v>
      </c>
      <c r="AG123" s="52" t="str">
        <f t="shared" si="99"/>
        <v>0</v>
      </c>
      <c r="AH123" s="52" t="str">
        <f t="shared" si="99"/>
        <v>0</v>
      </c>
      <c r="AI123" s="53" t="str">
        <f t="shared" si="99"/>
        <v>0</v>
      </c>
      <c r="AJ123" s="67" t="str">
        <f t="shared" ref="AJ123:AJ127" si="100">DEC2HEX(BS123)</f>
        <v>3E000</v>
      </c>
      <c r="AM123" s="51">
        <f t="shared" ref="AM123:AM127" si="101">2^D$112*D123</f>
        <v>0</v>
      </c>
      <c r="AN123" s="52">
        <f t="shared" ref="AN123:AN127" si="102">2^E$112*E123</f>
        <v>0</v>
      </c>
      <c r="AO123" s="52">
        <f t="shared" ref="AO123:AO127" si="103">2^F$112*F123</f>
        <v>0</v>
      </c>
      <c r="AP123" s="52">
        <f t="shared" ref="AP123:AP127" si="104">2^G$112*G123</f>
        <v>0</v>
      </c>
      <c r="AQ123" s="52">
        <f t="shared" ref="AQ123:AQ127" si="105">2^H$112*H123</f>
        <v>0</v>
      </c>
      <c r="AR123" s="52">
        <f t="shared" ref="AR123:AR127" si="106">2^I$112*I123</f>
        <v>0</v>
      </c>
      <c r="AS123" s="52">
        <f t="shared" ref="AS123:AS127" si="107">2^J$112*J123</f>
        <v>0</v>
      </c>
      <c r="AT123" s="52">
        <f t="shared" ref="AT123:AT127" si="108">2^K$112*K123</f>
        <v>0</v>
      </c>
      <c r="AU123" s="52">
        <f t="shared" ref="AU123:AU127" si="109">2^L$112*L123</f>
        <v>0</v>
      </c>
      <c r="AV123" s="52">
        <f t="shared" ref="AV123:AV127" si="110">2^M$112*M123</f>
        <v>0</v>
      </c>
      <c r="AW123" s="52">
        <f t="shared" ref="AW123:AW127" si="111">2^N$112*N123</f>
        <v>0</v>
      </c>
      <c r="AX123" s="52">
        <f t="shared" ref="AX123:AX127" si="112">2^O$112*O123</f>
        <v>0</v>
      </c>
      <c r="AY123" s="52">
        <f t="shared" ref="AY123:AY127" si="113">2^P$112*P123</f>
        <v>0</v>
      </c>
      <c r="AZ123" s="52">
        <f t="shared" ref="AZ123:AZ127" si="114">2^Q$112*Q123</f>
        <v>0</v>
      </c>
      <c r="BA123" s="52">
        <f t="shared" ref="BA123:BA127" si="115">2^R$112*R123</f>
        <v>131072</v>
      </c>
      <c r="BB123" s="52">
        <f t="shared" ref="BB123:BB127" si="116">2^S$112*S123</f>
        <v>65536</v>
      </c>
      <c r="BC123" s="52">
        <f t="shared" ref="BC123:BC127" si="117">2^T$112*T123</f>
        <v>32768</v>
      </c>
      <c r="BD123" s="52">
        <f t="shared" ref="BD123:BD127" si="118">2^U$112*U123</f>
        <v>16384</v>
      </c>
      <c r="BE123" s="52">
        <f t="shared" ref="BE123:BE127" si="119">2^V$112*V123</f>
        <v>8192</v>
      </c>
      <c r="BF123" s="52">
        <f t="shared" ref="BF123:BF127" si="120">2^W$112*W123</f>
        <v>0</v>
      </c>
      <c r="BG123" s="52">
        <f t="shared" ref="BG123:BG127" si="121">2^X$112*X123</f>
        <v>0</v>
      </c>
      <c r="BH123" s="52">
        <f t="shared" ref="BH123:BH127" si="122">2^Y$112*Y123</f>
        <v>0</v>
      </c>
      <c r="BI123" s="52">
        <f t="shared" ref="BI123:BI127" si="123">2^Z$112*Z123</f>
        <v>0</v>
      </c>
      <c r="BJ123" s="52">
        <f t="shared" ref="BJ123:BJ127" si="124">2^AA$112*AA123</f>
        <v>0</v>
      </c>
      <c r="BK123" s="52">
        <f t="shared" ref="BK123:BK127" si="125">2^AB$112*AB123</f>
        <v>0</v>
      </c>
      <c r="BL123" s="52">
        <f t="shared" ref="BL123:BL127" si="126">2^AC$112*AC123</f>
        <v>0</v>
      </c>
      <c r="BM123" s="52">
        <f t="shared" ref="BM123:BM127" si="127">2^AD$112*AD123</f>
        <v>0</v>
      </c>
      <c r="BN123" s="52">
        <f t="shared" ref="BN123:BN127" si="128">2^AE$112*AE123</f>
        <v>0</v>
      </c>
      <c r="BO123" s="52">
        <f t="shared" ref="BO123:BO127" si="129">2^AF$112*AF123</f>
        <v>0</v>
      </c>
      <c r="BP123" s="52">
        <f t="shared" ref="BP123:BP127" si="130">2^AG$112*AG123</f>
        <v>0</v>
      </c>
      <c r="BQ123" s="52">
        <f t="shared" ref="BQ123:BQ127" si="131">2^AH$112*AH123</f>
        <v>0</v>
      </c>
      <c r="BR123" s="64">
        <f t="shared" ref="BR123:BR127" si="132">2^AI$112*AI123</f>
        <v>0</v>
      </c>
      <c r="BS123" s="67">
        <f t="shared" ref="BS123:BS127" si="133">SUM(AM123:BR123)</f>
        <v>253952</v>
      </c>
    </row>
    <row r="124" spans="2:71">
      <c r="B124" s="224"/>
      <c r="C124" s="43" t="str">
        <f>'Memory Regions'!B15</f>
        <v>VRAM_BG1_MAP</v>
      </c>
      <c r="D124" s="122" t="str">
        <f t="shared" ref="D124:AI124" si="134">IF(TEXT(D80,"0")="1","1","0")</f>
        <v>0</v>
      </c>
      <c r="E124" s="52" t="str">
        <f t="shared" si="134"/>
        <v>0</v>
      </c>
      <c r="F124" s="52" t="str">
        <f t="shared" si="134"/>
        <v>0</v>
      </c>
      <c r="G124" s="52" t="str">
        <f t="shared" si="134"/>
        <v>0</v>
      </c>
      <c r="H124" s="52" t="str">
        <f t="shared" si="134"/>
        <v>0</v>
      </c>
      <c r="I124" s="52" t="str">
        <f t="shared" si="134"/>
        <v>0</v>
      </c>
      <c r="J124" s="52" t="str">
        <f t="shared" si="134"/>
        <v>0</v>
      </c>
      <c r="K124" s="52" t="str">
        <f t="shared" si="134"/>
        <v>0</v>
      </c>
      <c r="L124" s="52" t="str">
        <f t="shared" si="134"/>
        <v>0</v>
      </c>
      <c r="M124" s="52" t="str">
        <f t="shared" si="134"/>
        <v>0</v>
      </c>
      <c r="N124" s="52" t="str">
        <f t="shared" si="134"/>
        <v>0</v>
      </c>
      <c r="O124" s="52" t="str">
        <f t="shared" si="134"/>
        <v>0</v>
      </c>
      <c r="P124" s="52" t="str">
        <f t="shared" si="134"/>
        <v>0</v>
      </c>
      <c r="Q124" s="52" t="str">
        <f t="shared" si="134"/>
        <v>0</v>
      </c>
      <c r="R124" s="52" t="str">
        <f t="shared" si="134"/>
        <v>1</v>
      </c>
      <c r="S124" s="52" t="str">
        <f t="shared" si="134"/>
        <v>1</v>
      </c>
      <c r="T124" s="52" t="str">
        <f t="shared" si="134"/>
        <v>1</v>
      </c>
      <c r="U124" s="52" t="str">
        <f t="shared" si="134"/>
        <v>1</v>
      </c>
      <c r="V124" s="52" t="str">
        <f t="shared" si="134"/>
        <v>1</v>
      </c>
      <c r="W124" s="52" t="str">
        <f t="shared" si="134"/>
        <v>0</v>
      </c>
      <c r="X124" s="52" t="str">
        <f t="shared" si="134"/>
        <v>1</v>
      </c>
      <c r="Y124" s="52" t="str">
        <f t="shared" si="134"/>
        <v>0</v>
      </c>
      <c r="Z124" s="52" t="str">
        <f t="shared" si="134"/>
        <v>0</v>
      </c>
      <c r="AA124" s="52" t="str">
        <f t="shared" si="134"/>
        <v>0</v>
      </c>
      <c r="AB124" s="52" t="str">
        <f t="shared" si="134"/>
        <v>0</v>
      </c>
      <c r="AC124" s="52" t="str">
        <f t="shared" si="134"/>
        <v>0</v>
      </c>
      <c r="AD124" s="52" t="str">
        <f t="shared" si="134"/>
        <v>0</v>
      </c>
      <c r="AE124" s="52" t="str">
        <f t="shared" si="134"/>
        <v>0</v>
      </c>
      <c r="AF124" s="52" t="str">
        <f t="shared" si="134"/>
        <v>0</v>
      </c>
      <c r="AG124" s="52" t="str">
        <f t="shared" si="134"/>
        <v>0</v>
      </c>
      <c r="AH124" s="52" t="str">
        <f t="shared" si="134"/>
        <v>0</v>
      </c>
      <c r="AI124" s="53" t="str">
        <f t="shared" si="134"/>
        <v>0</v>
      </c>
      <c r="AJ124" s="67" t="str">
        <f t="shared" si="100"/>
        <v>3E800</v>
      </c>
      <c r="AM124" s="51">
        <f t="shared" si="101"/>
        <v>0</v>
      </c>
      <c r="AN124" s="52">
        <f t="shared" si="102"/>
        <v>0</v>
      </c>
      <c r="AO124" s="52">
        <f t="shared" si="103"/>
        <v>0</v>
      </c>
      <c r="AP124" s="52">
        <f t="shared" si="104"/>
        <v>0</v>
      </c>
      <c r="AQ124" s="52">
        <f t="shared" si="105"/>
        <v>0</v>
      </c>
      <c r="AR124" s="52">
        <f t="shared" si="106"/>
        <v>0</v>
      </c>
      <c r="AS124" s="52">
        <f t="shared" si="107"/>
        <v>0</v>
      </c>
      <c r="AT124" s="52">
        <f t="shared" si="108"/>
        <v>0</v>
      </c>
      <c r="AU124" s="52">
        <f t="shared" si="109"/>
        <v>0</v>
      </c>
      <c r="AV124" s="52">
        <f t="shared" si="110"/>
        <v>0</v>
      </c>
      <c r="AW124" s="52">
        <f t="shared" si="111"/>
        <v>0</v>
      </c>
      <c r="AX124" s="52">
        <f t="shared" si="112"/>
        <v>0</v>
      </c>
      <c r="AY124" s="52">
        <f t="shared" si="113"/>
        <v>0</v>
      </c>
      <c r="AZ124" s="52">
        <f t="shared" si="114"/>
        <v>0</v>
      </c>
      <c r="BA124" s="52">
        <f t="shared" si="115"/>
        <v>131072</v>
      </c>
      <c r="BB124" s="52">
        <f t="shared" si="116"/>
        <v>65536</v>
      </c>
      <c r="BC124" s="52">
        <f t="shared" si="117"/>
        <v>32768</v>
      </c>
      <c r="BD124" s="52">
        <f t="shared" si="118"/>
        <v>16384</v>
      </c>
      <c r="BE124" s="52">
        <f t="shared" si="119"/>
        <v>8192</v>
      </c>
      <c r="BF124" s="52">
        <f t="shared" si="120"/>
        <v>0</v>
      </c>
      <c r="BG124" s="52">
        <f t="shared" si="121"/>
        <v>2048</v>
      </c>
      <c r="BH124" s="52">
        <f t="shared" si="122"/>
        <v>0</v>
      </c>
      <c r="BI124" s="52">
        <f t="shared" si="123"/>
        <v>0</v>
      </c>
      <c r="BJ124" s="52">
        <f t="shared" si="124"/>
        <v>0</v>
      </c>
      <c r="BK124" s="52">
        <f t="shared" si="125"/>
        <v>0</v>
      </c>
      <c r="BL124" s="52">
        <f t="shared" si="126"/>
        <v>0</v>
      </c>
      <c r="BM124" s="52">
        <f t="shared" si="127"/>
        <v>0</v>
      </c>
      <c r="BN124" s="52">
        <f t="shared" si="128"/>
        <v>0</v>
      </c>
      <c r="BO124" s="52">
        <f t="shared" si="129"/>
        <v>0</v>
      </c>
      <c r="BP124" s="52">
        <f t="shared" si="130"/>
        <v>0</v>
      </c>
      <c r="BQ124" s="52">
        <f t="shared" si="131"/>
        <v>0</v>
      </c>
      <c r="BR124" s="64">
        <f t="shared" si="132"/>
        <v>0</v>
      </c>
      <c r="BS124" s="67">
        <f t="shared" si="133"/>
        <v>256000</v>
      </c>
    </row>
    <row r="125" spans="2:71">
      <c r="B125" s="224"/>
      <c r="C125" s="43" t="str">
        <f>'Memory Regions'!B16</f>
        <v>VRAM_BG2_MAP</v>
      </c>
      <c r="D125" s="122" t="str">
        <f t="shared" ref="D125:AI125" si="135">IF(TEXT(D81,"0")="1","1","0")</f>
        <v>0</v>
      </c>
      <c r="E125" s="52" t="str">
        <f t="shared" si="135"/>
        <v>0</v>
      </c>
      <c r="F125" s="52" t="str">
        <f t="shared" si="135"/>
        <v>0</v>
      </c>
      <c r="G125" s="52" t="str">
        <f t="shared" si="135"/>
        <v>0</v>
      </c>
      <c r="H125" s="52" t="str">
        <f t="shared" si="135"/>
        <v>0</v>
      </c>
      <c r="I125" s="52" t="str">
        <f t="shared" si="135"/>
        <v>0</v>
      </c>
      <c r="J125" s="52" t="str">
        <f t="shared" si="135"/>
        <v>0</v>
      </c>
      <c r="K125" s="52" t="str">
        <f t="shared" si="135"/>
        <v>0</v>
      </c>
      <c r="L125" s="52" t="str">
        <f t="shared" si="135"/>
        <v>0</v>
      </c>
      <c r="M125" s="52" t="str">
        <f t="shared" si="135"/>
        <v>0</v>
      </c>
      <c r="N125" s="52" t="str">
        <f t="shared" si="135"/>
        <v>0</v>
      </c>
      <c r="O125" s="52" t="str">
        <f t="shared" si="135"/>
        <v>0</v>
      </c>
      <c r="P125" s="52" t="str">
        <f t="shared" si="135"/>
        <v>0</v>
      </c>
      <c r="Q125" s="52" t="str">
        <f t="shared" si="135"/>
        <v>0</v>
      </c>
      <c r="R125" s="52" t="str">
        <f t="shared" si="135"/>
        <v>1</v>
      </c>
      <c r="S125" s="52" t="str">
        <f t="shared" si="135"/>
        <v>1</v>
      </c>
      <c r="T125" s="52" t="str">
        <f t="shared" si="135"/>
        <v>1</v>
      </c>
      <c r="U125" s="52" t="str">
        <f t="shared" si="135"/>
        <v>1</v>
      </c>
      <c r="V125" s="52" t="str">
        <f t="shared" si="135"/>
        <v>1</v>
      </c>
      <c r="W125" s="52" t="str">
        <f t="shared" si="135"/>
        <v>1</v>
      </c>
      <c r="X125" s="52" t="str">
        <f t="shared" si="135"/>
        <v>0</v>
      </c>
      <c r="Y125" s="52" t="str">
        <f t="shared" si="135"/>
        <v>0</v>
      </c>
      <c r="Z125" s="52" t="str">
        <f t="shared" si="135"/>
        <v>0</v>
      </c>
      <c r="AA125" s="52" t="str">
        <f t="shared" si="135"/>
        <v>0</v>
      </c>
      <c r="AB125" s="52" t="str">
        <f t="shared" si="135"/>
        <v>0</v>
      </c>
      <c r="AC125" s="52" t="str">
        <f t="shared" si="135"/>
        <v>0</v>
      </c>
      <c r="AD125" s="52" t="str">
        <f t="shared" si="135"/>
        <v>0</v>
      </c>
      <c r="AE125" s="52" t="str">
        <f t="shared" si="135"/>
        <v>0</v>
      </c>
      <c r="AF125" s="52" t="str">
        <f t="shared" si="135"/>
        <v>0</v>
      </c>
      <c r="AG125" s="52" t="str">
        <f t="shared" si="135"/>
        <v>0</v>
      </c>
      <c r="AH125" s="52" t="str">
        <f t="shared" si="135"/>
        <v>0</v>
      </c>
      <c r="AI125" s="53" t="str">
        <f t="shared" si="135"/>
        <v>0</v>
      </c>
      <c r="AJ125" s="67" t="str">
        <f t="shared" si="100"/>
        <v>3F000</v>
      </c>
      <c r="AM125" s="51">
        <f t="shared" si="101"/>
        <v>0</v>
      </c>
      <c r="AN125" s="52">
        <f t="shared" si="102"/>
        <v>0</v>
      </c>
      <c r="AO125" s="52">
        <f t="shared" si="103"/>
        <v>0</v>
      </c>
      <c r="AP125" s="52">
        <f t="shared" si="104"/>
        <v>0</v>
      </c>
      <c r="AQ125" s="52">
        <f t="shared" si="105"/>
        <v>0</v>
      </c>
      <c r="AR125" s="52">
        <f t="shared" si="106"/>
        <v>0</v>
      </c>
      <c r="AS125" s="52">
        <f t="shared" si="107"/>
        <v>0</v>
      </c>
      <c r="AT125" s="52">
        <f t="shared" si="108"/>
        <v>0</v>
      </c>
      <c r="AU125" s="52">
        <f t="shared" si="109"/>
        <v>0</v>
      </c>
      <c r="AV125" s="52">
        <f t="shared" si="110"/>
        <v>0</v>
      </c>
      <c r="AW125" s="52">
        <f t="shared" si="111"/>
        <v>0</v>
      </c>
      <c r="AX125" s="52">
        <f t="shared" si="112"/>
        <v>0</v>
      </c>
      <c r="AY125" s="52">
        <f t="shared" si="113"/>
        <v>0</v>
      </c>
      <c r="AZ125" s="52">
        <f t="shared" si="114"/>
        <v>0</v>
      </c>
      <c r="BA125" s="52">
        <f t="shared" si="115"/>
        <v>131072</v>
      </c>
      <c r="BB125" s="52">
        <f t="shared" si="116"/>
        <v>65536</v>
      </c>
      <c r="BC125" s="52">
        <f t="shared" si="117"/>
        <v>32768</v>
      </c>
      <c r="BD125" s="52">
        <f t="shared" si="118"/>
        <v>16384</v>
      </c>
      <c r="BE125" s="52">
        <f t="shared" si="119"/>
        <v>8192</v>
      </c>
      <c r="BF125" s="52">
        <f t="shared" si="120"/>
        <v>4096</v>
      </c>
      <c r="BG125" s="52">
        <f t="shared" si="121"/>
        <v>0</v>
      </c>
      <c r="BH125" s="52">
        <f t="shared" si="122"/>
        <v>0</v>
      </c>
      <c r="BI125" s="52">
        <f t="shared" si="123"/>
        <v>0</v>
      </c>
      <c r="BJ125" s="52">
        <f t="shared" si="124"/>
        <v>0</v>
      </c>
      <c r="BK125" s="52">
        <f t="shared" si="125"/>
        <v>0</v>
      </c>
      <c r="BL125" s="52">
        <f t="shared" si="126"/>
        <v>0</v>
      </c>
      <c r="BM125" s="52">
        <f t="shared" si="127"/>
        <v>0</v>
      </c>
      <c r="BN125" s="52">
        <f t="shared" si="128"/>
        <v>0</v>
      </c>
      <c r="BO125" s="52">
        <f t="shared" si="129"/>
        <v>0</v>
      </c>
      <c r="BP125" s="52">
        <f t="shared" si="130"/>
        <v>0</v>
      </c>
      <c r="BQ125" s="52">
        <f t="shared" si="131"/>
        <v>0</v>
      </c>
      <c r="BR125" s="64">
        <f t="shared" si="132"/>
        <v>0</v>
      </c>
      <c r="BS125" s="67">
        <f t="shared" si="133"/>
        <v>258048</v>
      </c>
    </row>
    <row r="126" spans="2:71">
      <c r="B126" s="224"/>
      <c r="C126" s="43" t="str">
        <f>'Memory Regions'!B17</f>
        <v>VRAM_BG0_CELLDATA</v>
      </c>
      <c r="D126" s="122" t="str">
        <f t="shared" ref="D126:AI126" si="136">IF(TEXT(D82,"0")="1","1","0")</f>
        <v>0</v>
      </c>
      <c r="E126" s="52" t="str">
        <f t="shared" si="136"/>
        <v>0</v>
      </c>
      <c r="F126" s="52" t="str">
        <f t="shared" si="136"/>
        <v>0</v>
      </c>
      <c r="G126" s="52" t="str">
        <f t="shared" si="136"/>
        <v>0</v>
      </c>
      <c r="H126" s="52" t="str">
        <f t="shared" si="136"/>
        <v>0</v>
      </c>
      <c r="I126" s="52" t="str">
        <f t="shared" si="136"/>
        <v>0</v>
      </c>
      <c r="J126" s="52" t="str">
        <f t="shared" si="136"/>
        <v>0</v>
      </c>
      <c r="K126" s="52" t="str">
        <f t="shared" si="136"/>
        <v>0</v>
      </c>
      <c r="L126" s="52" t="str">
        <f t="shared" si="136"/>
        <v>0</v>
      </c>
      <c r="M126" s="52" t="str">
        <f t="shared" si="136"/>
        <v>0</v>
      </c>
      <c r="N126" s="52" t="str">
        <f t="shared" si="136"/>
        <v>0</v>
      </c>
      <c r="O126" s="52" t="str">
        <f t="shared" si="136"/>
        <v>0</v>
      </c>
      <c r="P126" s="52" t="str">
        <f t="shared" si="136"/>
        <v>0</v>
      </c>
      <c r="Q126" s="52" t="str">
        <f t="shared" si="136"/>
        <v>0</v>
      </c>
      <c r="R126" s="52" t="str">
        <f t="shared" si="136"/>
        <v>1</v>
      </c>
      <c r="S126" s="52" t="str">
        <f t="shared" si="136"/>
        <v>0</v>
      </c>
      <c r="T126" s="52" t="str">
        <f t="shared" si="136"/>
        <v>1</v>
      </c>
      <c r="U126" s="52" t="str">
        <f t="shared" si="136"/>
        <v>1</v>
      </c>
      <c r="V126" s="52" t="str">
        <f t="shared" si="136"/>
        <v>1</v>
      </c>
      <c r="W126" s="52" t="str">
        <f t="shared" si="136"/>
        <v>0</v>
      </c>
      <c r="X126" s="52" t="str">
        <f t="shared" si="136"/>
        <v>0</v>
      </c>
      <c r="Y126" s="52" t="str">
        <f t="shared" si="136"/>
        <v>0</v>
      </c>
      <c r="Z126" s="52" t="str">
        <f t="shared" si="136"/>
        <v>0</v>
      </c>
      <c r="AA126" s="52" t="str">
        <f t="shared" si="136"/>
        <v>0</v>
      </c>
      <c r="AB126" s="52" t="str">
        <f t="shared" si="136"/>
        <v>0</v>
      </c>
      <c r="AC126" s="52" t="str">
        <f t="shared" si="136"/>
        <v>0</v>
      </c>
      <c r="AD126" s="52" t="str">
        <f t="shared" si="136"/>
        <v>0</v>
      </c>
      <c r="AE126" s="52" t="str">
        <f t="shared" si="136"/>
        <v>0</v>
      </c>
      <c r="AF126" s="52" t="str">
        <f t="shared" si="136"/>
        <v>0</v>
      </c>
      <c r="AG126" s="52" t="str">
        <f t="shared" si="136"/>
        <v>0</v>
      </c>
      <c r="AH126" s="52" t="str">
        <f t="shared" si="136"/>
        <v>0</v>
      </c>
      <c r="AI126" s="53" t="str">
        <f t="shared" si="136"/>
        <v>0</v>
      </c>
      <c r="AJ126" s="67" t="str">
        <f t="shared" si="100"/>
        <v>2E000</v>
      </c>
      <c r="AM126" s="51">
        <f t="shared" si="101"/>
        <v>0</v>
      </c>
      <c r="AN126" s="52">
        <f t="shared" si="102"/>
        <v>0</v>
      </c>
      <c r="AO126" s="52">
        <f t="shared" si="103"/>
        <v>0</v>
      </c>
      <c r="AP126" s="52">
        <f t="shared" si="104"/>
        <v>0</v>
      </c>
      <c r="AQ126" s="52">
        <f t="shared" si="105"/>
        <v>0</v>
      </c>
      <c r="AR126" s="52">
        <f t="shared" si="106"/>
        <v>0</v>
      </c>
      <c r="AS126" s="52">
        <f t="shared" si="107"/>
        <v>0</v>
      </c>
      <c r="AT126" s="52">
        <f t="shared" si="108"/>
        <v>0</v>
      </c>
      <c r="AU126" s="52">
        <f t="shared" si="109"/>
        <v>0</v>
      </c>
      <c r="AV126" s="52">
        <f t="shared" si="110"/>
        <v>0</v>
      </c>
      <c r="AW126" s="52">
        <f t="shared" si="111"/>
        <v>0</v>
      </c>
      <c r="AX126" s="52">
        <f t="shared" si="112"/>
        <v>0</v>
      </c>
      <c r="AY126" s="52">
        <f t="shared" si="113"/>
        <v>0</v>
      </c>
      <c r="AZ126" s="52">
        <f t="shared" si="114"/>
        <v>0</v>
      </c>
      <c r="BA126" s="52">
        <f t="shared" si="115"/>
        <v>131072</v>
      </c>
      <c r="BB126" s="52">
        <f t="shared" si="116"/>
        <v>0</v>
      </c>
      <c r="BC126" s="52">
        <f t="shared" si="117"/>
        <v>32768</v>
      </c>
      <c r="BD126" s="52">
        <f t="shared" si="118"/>
        <v>16384</v>
      </c>
      <c r="BE126" s="52">
        <f t="shared" si="119"/>
        <v>8192</v>
      </c>
      <c r="BF126" s="52">
        <f t="shared" si="120"/>
        <v>0</v>
      </c>
      <c r="BG126" s="52">
        <f t="shared" si="121"/>
        <v>0</v>
      </c>
      <c r="BH126" s="52">
        <f t="shared" si="122"/>
        <v>0</v>
      </c>
      <c r="BI126" s="52">
        <f t="shared" si="123"/>
        <v>0</v>
      </c>
      <c r="BJ126" s="52">
        <f t="shared" si="124"/>
        <v>0</v>
      </c>
      <c r="BK126" s="52">
        <f t="shared" si="125"/>
        <v>0</v>
      </c>
      <c r="BL126" s="52">
        <f t="shared" si="126"/>
        <v>0</v>
      </c>
      <c r="BM126" s="52">
        <f t="shared" si="127"/>
        <v>0</v>
      </c>
      <c r="BN126" s="52">
        <f t="shared" si="128"/>
        <v>0</v>
      </c>
      <c r="BO126" s="52">
        <f t="shared" si="129"/>
        <v>0</v>
      </c>
      <c r="BP126" s="52">
        <f t="shared" si="130"/>
        <v>0</v>
      </c>
      <c r="BQ126" s="52">
        <f t="shared" si="131"/>
        <v>0</v>
      </c>
      <c r="BR126" s="64">
        <f t="shared" si="132"/>
        <v>0</v>
      </c>
      <c r="BS126" s="67">
        <f t="shared" si="133"/>
        <v>188416</v>
      </c>
    </row>
    <row r="127" spans="2:71">
      <c r="B127" s="224"/>
      <c r="C127" s="43" t="str">
        <f>'Memory Regions'!B18</f>
        <v>VRAM_BG1_CELLDATA</v>
      </c>
      <c r="D127" s="122" t="str">
        <f t="shared" ref="D127:AI127" si="137">IF(TEXT(D83,"0")="1","1","0")</f>
        <v>0</v>
      </c>
      <c r="E127" s="52" t="str">
        <f t="shared" si="137"/>
        <v>0</v>
      </c>
      <c r="F127" s="52" t="str">
        <f t="shared" si="137"/>
        <v>0</v>
      </c>
      <c r="G127" s="52" t="str">
        <f t="shared" si="137"/>
        <v>0</v>
      </c>
      <c r="H127" s="52" t="str">
        <f t="shared" si="137"/>
        <v>0</v>
      </c>
      <c r="I127" s="52" t="str">
        <f t="shared" si="137"/>
        <v>0</v>
      </c>
      <c r="J127" s="52" t="str">
        <f t="shared" si="137"/>
        <v>0</v>
      </c>
      <c r="K127" s="52" t="str">
        <f t="shared" si="137"/>
        <v>0</v>
      </c>
      <c r="L127" s="52" t="str">
        <f t="shared" si="137"/>
        <v>0</v>
      </c>
      <c r="M127" s="52" t="str">
        <f t="shared" si="137"/>
        <v>0</v>
      </c>
      <c r="N127" s="52" t="str">
        <f t="shared" si="137"/>
        <v>0</v>
      </c>
      <c r="O127" s="52" t="str">
        <f t="shared" si="137"/>
        <v>0</v>
      </c>
      <c r="P127" s="52" t="str">
        <f t="shared" si="137"/>
        <v>0</v>
      </c>
      <c r="Q127" s="52" t="str">
        <f t="shared" si="137"/>
        <v>0</v>
      </c>
      <c r="R127" s="52" t="str">
        <f t="shared" si="137"/>
        <v>1</v>
      </c>
      <c r="S127" s="52" t="str">
        <f t="shared" si="137"/>
        <v>0</v>
      </c>
      <c r="T127" s="52" t="str">
        <f t="shared" si="137"/>
        <v>1</v>
      </c>
      <c r="U127" s="52" t="str">
        <f t="shared" si="137"/>
        <v>1</v>
      </c>
      <c r="V127" s="52" t="str">
        <f t="shared" si="137"/>
        <v>1</v>
      </c>
      <c r="W127" s="52" t="str">
        <f t="shared" si="137"/>
        <v>1</v>
      </c>
      <c r="X127" s="52" t="str">
        <f t="shared" si="137"/>
        <v>0</v>
      </c>
      <c r="Y127" s="52" t="str">
        <f t="shared" si="137"/>
        <v>0</v>
      </c>
      <c r="Z127" s="52" t="str">
        <f t="shared" si="137"/>
        <v>0</v>
      </c>
      <c r="AA127" s="52" t="str">
        <f t="shared" si="137"/>
        <v>0</v>
      </c>
      <c r="AB127" s="52" t="str">
        <f t="shared" si="137"/>
        <v>0</v>
      </c>
      <c r="AC127" s="52" t="str">
        <f t="shared" si="137"/>
        <v>0</v>
      </c>
      <c r="AD127" s="52" t="str">
        <f t="shared" si="137"/>
        <v>0</v>
      </c>
      <c r="AE127" s="52" t="str">
        <f t="shared" si="137"/>
        <v>0</v>
      </c>
      <c r="AF127" s="52" t="str">
        <f t="shared" si="137"/>
        <v>0</v>
      </c>
      <c r="AG127" s="52" t="str">
        <f t="shared" si="137"/>
        <v>0</v>
      </c>
      <c r="AH127" s="52" t="str">
        <f t="shared" si="137"/>
        <v>0</v>
      </c>
      <c r="AI127" s="53" t="str">
        <f t="shared" si="137"/>
        <v>0</v>
      </c>
      <c r="AJ127" s="67" t="str">
        <f t="shared" si="100"/>
        <v>2F000</v>
      </c>
      <c r="AM127" s="51">
        <f t="shared" si="101"/>
        <v>0</v>
      </c>
      <c r="AN127" s="52">
        <f t="shared" si="102"/>
        <v>0</v>
      </c>
      <c r="AO127" s="52">
        <f t="shared" si="103"/>
        <v>0</v>
      </c>
      <c r="AP127" s="52">
        <f t="shared" si="104"/>
        <v>0</v>
      </c>
      <c r="AQ127" s="52">
        <f t="shared" si="105"/>
        <v>0</v>
      </c>
      <c r="AR127" s="52">
        <f t="shared" si="106"/>
        <v>0</v>
      </c>
      <c r="AS127" s="52">
        <f t="shared" si="107"/>
        <v>0</v>
      </c>
      <c r="AT127" s="52">
        <f t="shared" si="108"/>
        <v>0</v>
      </c>
      <c r="AU127" s="52">
        <f t="shared" si="109"/>
        <v>0</v>
      </c>
      <c r="AV127" s="52">
        <f t="shared" si="110"/>
        <v>0</v>
      </c>
      <c r="AW127" s="52">
        <f t="shared" si="111"/>
        <v>0</v>
      </c>
      <c r="AX127" s="52">
        <f t="shared" si="112"/>
        <v>0</v>
      </c>
      <c r="AY127" s="52">
        <f t="shared" si="113"/>
        <v>0</v>
      </c>
      <c r="AZ127" s="52">
        <f t="shared" si="114"/>
        <v>0</v>
      </c>
      <c r="BA127" s="52">
        <f t="shared" si="115"/>
        <v>131072</v>
      </c>
      <c r="BB127" s="52">
        <f t="shared" si="116"/>
        <v>0</v>
      </c>
      <c r="BC127" s="52">
        <f t="shared" si="117"/>
        <v>32768</v>
      </c>
      <c r="BD127" s="52">
        <f t="shared" si="118"/>
        <v>16384</v>
      </c>
      <c r="BE127" s="52">
        <f t="shared" si="119"/>
        <v>8192</v>
      </c>
      <c r="BF127" s="52">
        <f t="shared" si="120"/>
        <v>4096</v>
      </c>
      <c r="BG127" s="52">
        <f t="shared" si="121"/>
        <v>0</v>
      </c>
      <c r="BH127" s="52">
        <f t="shared" si="122"/>
        <v>0</v>
      </c>
      <c r="BI127" s="52">
        <f t="shared" si="123"/>
        <v>0</v>
      </c>
      <c r="BJ127" s="52">
        <f t="shared" si="124"/>
        <v>0</v>
      </c>
      <c r="BK127" s="52">
        <f t="shared" si="125"/>
        <v>0</v>
      </c>
      <c r="BL127" s="52">
        <f t="shared" si="126"/>
        <v>0</v>
      </c>
      <c r="BM127" s="52">
        <f t="shared" si="127"/>
        <v>0</v>
      </c>
      <c r="BN127" s="52">
        <f t="shared" si="128"/>
        <v>0</v>
      </c>
      <c r="BO127" s="52">
        <f t="shared" si="129"/>
        <v>0</v>
      </c>
      <c r="BP127" s="52">
        <f t="shared" si="130"/>
        <v>0</v>
      </c>
      <c r="BQ127" s="52">
        <f t="shared" si="131"/>
        <v>0</v>
      </c>
      <c r="BR127" s="64">
        <f t="shared" si="132"/>
        <v>0</v>
      </c>
      <c r="BS127" s="67">
        <f t="shared" si="133"/>
        <v>192512</v>
      </c>
    </row>
    <row r="128" spans="2:71">
      <c r="B128" s="224"/>
      <c r="C128" s="43" t="str">
        <f>'Memory Regions'!B19</f>
        <v>VRAM_BG2_CELLDATA</v>
      </c>
      <c r="D128" s="122" t="str">
        <f t="shared" ref="D128:AI128" si="138">IF(TEXT(D84,"0")="1","1","0")</f>
        <v>0</v>
      </c>
      <c r="E128" s="52" t="str">
        <f t="shared" si="138"/>
        <v>0</v>
      </c>
      <c r="F128" s="52" t="str">
        <f t="shared" si="138"/>
        <v>0</v>
      </c>
      <c r="G128" s="52" t="str">
        <f t="shared" si="138"/>
        <v>0</v>
      </c>
      <c r="H128" s="52" t="str">
        <f t="shared" si="138"/>
        <v>0</v>
      </c>
      <c r="I128" s="52" t="str">
        <f t="shared" si="138"/>
        <v>0</v>
      </c>
      <c r="J128" s="52" t="str">
        <f t="shared" si="138"/>
        <v>0</v>
      </c>
      <c r="K128" s="52" t="str">
        <f t="shared" si="138"/>
        <v>0</v>
      </c>
      <c r="L128" s="52" t="str">
        <f t="shared" si="138"/>
        <v>0</v>
      </c>
      <c r="M128" s="52" t="str">
        <f t="shared" si="138"/>
        <v>0</v>
      </c>
      <c r="N128" s="52" t="str">
        <f t="shared" si="138"/>
        <v>0</v>
      </c>
      <c r="O128" s="52" t="str">
        <f t="shared" si="138"/>
        <v>0</v>
      </c>
      <c r="P128" s="52" t="str">
        <f t="shared" si="138"/>
        <v>0</v>
      </c>
      <c r="Q128" s="52" t="str">
        <f t="shared" si="138"/>
        <v>0</v>
      </c>
      <c r="R128" s="52" t="str">
        <f t="shared" si="138"/>
        <v>0</v>
      </c>
      <c r="S128" s="52" t="str">
        <f t="shared" si="138"/>
        <v>1</v>
      </c>
      <c r="T128" s="52" t="str">
        <f t="shared" si="138"/>
        <v>1</v>
      </c>
      <c r="U128" s="52" t="str">
        <f t="shared" si="138"/>
        <v>1</v>
      </c>
      <c r="V128" s="52" t="str">
        <f t="shared" si="138"/>
        <v>1</v>
      </c>
      <c r="W128" s="52" t="str">
        <f t="shared" si="138"/>
        <v>0</v>
      </c>
      <c r="X128" s="52" t="str">
        <f t="shared" si="138"/>
        <v>0</v>
      </c>
      <c r="Y128" s="52" t="str">
        <f t="shared" si="138"/>
        <v>0</v>
      </c>
      <c r="Z128" s="52" t="str">
        <f t="shared" si="138"/>
        <v>0</v>
      </c>
      <c r="AA128" s="52" t="str">
        <f t="shared" si="138"/>
        <v>0</v>
      </c>
      <c r="AB128" s="52" t="str">
        <f t="shared" si="138"/>
        <v>0</v>
      </c>
      <c r="AC128" s="52" t="str">
        <f t="shared" si="138"/>
        <v>0</v>
      </c>
      <c r="AD128" s="52" t="str">
        <f t="shared" si="138"/>
        <v>0</v>
      </c>
      <c r="AE128" s="52" t="str">
        <f t="shared" si="138"/>
        <v>0</v>
      </c>
      <c r="AF128" s="52" t="str">
        <f t="shared" si="138"/>
        <v>0</v>
      </c>
      <c r="AG128" s="52" t="str">
        <f t="shared" si="138"/>
        <v>0</v>
      </c>
      <c r="AH128" s="52" t="str">
        <f t="shared" si="138"/>
        <v>0</v>
      </c>
      <c r="AI128" s="53" t="str">
        <f t="shared" si="138"/>
        <v>0</v>
      </c>
      <c r="AJ128" s="67" t="str">
        <f t="shared" si="56"/>
        <v>1E000</v>
      </c>
      <c r="AM128" s="51">
        <f t="shared" ref="AM128:AM132" si="139">2^D$112*D128</f>
        <v>0</v>
      </c>
      <c r="AN128" s="52">
        <f t="shared" ref="AN128:AN132" si="140">2^E$112*E128</f>
        <v>0</v>
      </c>
      <c r="AO128" s="52">
        <f t="shared" ref="AO128:AO132" si="141">2^F$112*F128</f>
        <v>0</v>
      </c>
      <c r="AP128" s="52">
        <f t="shared" ref="AP128:AP132" si="142">2^G$112*G128</f>
        <v>0</v>
      </c>
      <c r="AQ128" s="52">
        <f t="shared" ref="AQ128:AQ132" si="143">2^H$112*H128</f>
        <v>0</v>
      </c>
      <c r="AR128" s="52">
        <f t="shared" ref="AR128:AR132" si="144">2^I$112*I128</f>
        <v>0</v>
      </c>
      <c r="AS128" s="52">
        <f t="shared" ref="AS128:AS132" si="145">2^J$112*J128</f>
        <v>0</v>
      </c>
      <c r="AT128" s="52">
        <f t="shared" ref="AT128:AT132" si="146">2^K$112*K128</f>
        <v>0</v>
      </c>
      <c r="AU128" s="52">
        <f t="shared" ref="AU128:AU132" si="147">2^L$112*L128</f>
        <v>0</v>
      </c>
      <c r="AV128" s="52">
        <f t="shared" ref="AV128:AV132" si="148">2^M$112*M128</f>
        <v>0</v>
      </c>
      <c r="AW128" s="52">
        <f t="shared" ref="AW128:AW132" si="149">2^N$112*N128</f>
        <v>0</v>
      </c>
      <c r="AX128" s="52">
        <f t="shared" ref="AX128:AX132" si="150">2^O$112*O128</f>
        <v>0</v>
      </c>
      <c r="AY128" s="52">
        <f t="shared" ref="AY128:AY132" si="151">2^P$112*P128</f>
        <v>0</v>
      </c>
      <c r="AZ128" s="52">
        <f t="shared" ref="AZ128:AZ132" si="152">2^Q$112*Q128</f>
        <v>0</v>
      </c>
      <c r="BA128" s="52">
        <f t="shared" ref="BA128:BA132" si="153">2^R$112*R128</f>
        <v>0</v>
      </c>
      <c r="BB128" s="52">
        <f t="shared" ref="BB128:BB132" si="154">2^S$112*S128</f>
        <v>65536</v>
      </c>
      <c r="BC128" s="52">
        <f t="shared" ref="BC128:BC132" si="155">2^T$112*T128</f>
        <v>32768</v>
      </c>
      <c r="BD128" s="52">
        <f t="shared" ref="BD128:BD132" si="156">2^U$112*U128</f>
        <v>16384</v>
      </c>
      <c r="BE128" s="52">
        <f t="shared" ref="BE128:BE132" si="157">2^V$112*V128</f>
        <v>8192</v>
      </c>
      <c r="BF128" s="52">
        <f t="shared" ref="BF128:BF132" si="158">2^W$112*W128</f>
        <v>0</v>
      </c>
      <c r="BG128" s="52">
        <f t="shared" ref="BG128:BG132" si="159">2^X$112*X128</f>
        <v>0</v>
      </c>
      <c r="BH128" s="52">
        <f t="shared" ref="BH128:BH132" si="160">2^Y$112*Y128</f>
        <v>0</v>
      </c>
      <c r="BI128" s="52">
        <f t="shared" ref="BI128:BI132" si="161">2^Z$112*Z128</f>
        <v>0</v>
      </c>
      <c r="BJ128" s="52">
        <f t="shared" ref="BJ128:BJ132" si="162">2^AA$112*AA128</f>
        <v>0</v>
      </c>
      <c r="BK128" s="52">
        <f t="shared" ref="BK128:BK132" si="163">2^AB$112*AB128</f>
        <v>0</v>
      </c>
      <c r="BL128" s="52">
        <f t="shared" ref="BL128:BL132" si="164">2^AC$112*AC128</f>
        <v>0</v>
      </c>
      <c r="BM128" s="52">
        <f t="shared" ref="BM128:BM132" si="165">2^AD$112*AD128</f>
        <v>0</v>
      </c>
      <c r="BN128" s="52">
        <f t="shared" ref="BN128:BN132" si="166">2^AE$112*AE128</f>
        <v>0</v>
      </c>
      <c r="BO128" s="52">
        <f t="shared" ref="BO128:BO132" si="167">2^AF$112*AF128</f>
        <v>0</v>
      </c>
      <c r="BP128" s="52">
        <f t="shared" ref="BP128:BP132" si="168">2^AG$112*AG128</f>
        <v>0</v>
      </c>
      <c r="BQ128" s="52">
        <f t="shared" ref="BQ128:BQ132" si="169">2^AH$112*AH128</f>
        <v>0</v>
      </c>
      <c r="BR128" s="64">
        <f t="shared" ref="BR128:BR132" si="170">2^AI$112*AI128</f>
        <v>0</v>
      </c>
      <c r="BS128" s="67">
        <f t="shared" ref="BS128:BS132" si="171">SUM(AM128:BR128)</f>
        <v>122880</v>
      </c>
    </row>
    <row r="129" spans="2:71">
      <c r="B129" s="224"/>
      <c r="C129" s="43" t="str">
        <f>'Memory Regions'!B20</f>
        <v>VRAM_PALETTE</v>
      </c>
      <c r="D129" s="122" t="str">
        <f t="shared" ref="D129:AI129" si="172">IF(TEXT(D85,"0")="1","1","0")</f>
        <v>0</v>
      </c>
      <c r="E129" s="52" t="str">
        <f t="shared" si="172"/>
        <v>0</v>
      </c>
      <c r="F129" s="52" t="str">
        <f t="shared" si="172"/>
        <v>0</v>
      </c>
      <c r="G129" s="52" t="str">
        <f t="shared" si="172"/>
        <v>0</v>
      </c>
      <c r="H129" s="52" t="str">
        <f t="shared" si="172"/>
        <v>0</v>
      </c>
      <c r="I129" s="52" t="str">
        <f t="shared" si="172"/>
        <v>0</v>
      </c>
      <c r="J129" s="52" t="str">
        <f t="shared" si="172"/>
        <v>0</v>
      </c>
      <c r="K129" s="52" t="str">
        <f t="shared" si="172"/>
        <v>0</v>
      </c>
      <c r="L129" s="52" t="str">
        <f t="shared" si="172"/>
        <v>0</v>
      </c>
      <c r="M129" s="52" t="str">
        <f t="shared" si="172"/>
        <v>0</v>
      </c>
      <c r="N129" s="52" t="str">
        <f t="shared" si="172"/>
        <v>0</v>
      </c>
      <c r="O129" s="52" t="str">
        <f t="shared" si="172"/>
        <v>0</v>
      </c>
      <c r="P129" s="52" t="str">
        <f t="shared" si="172"/>
        <v>0</v>
      </c>
      <c r="Q129" s="52" t="str">
        <f t="shared" si="172"/>
        <v>0</v>
      </c>
      <c r="R129" s="52" t="str">
        <f t="shared" si="172"/>
        <v>1</v>
      </c>
      <c r="S129" s="52" t="str">
        <f t="shared" si="172"/>
        <v>1</v>
      </c>
      <c r="T129" s="52" t="str">
        <f t="shared" si="172"/>
        <v>1</v>
      </c>
      <c r="U129" s="52" t="str">
        <f t="shared" si="172"/>
        <v>1</v>
      </c>
      <c r="V129" s="52" t="str">
        <f t="shared" si="172"/>
        <v>1</v>
      </c>
      <c r="W129" s="52" t="str">
        <f t="shared" si="172"/>
        <v>1</v>
      </c>
      <c r="X129" s="52" t="str">
        <f t="shared" si="172"/>
        <v>1</v>
      </c>
      <c r="Y129" s="52" t="str">
        <f t="shared" si="172"/>
        <v>0</v>
      </c>
      <c r="Z129" s="52" t="str">
        <f t="shared" si="172"/>
        <v>0</v>
      </c>
      <c r="AA129" s="52" t="str">
        <f t="shared" si="172"/>
        <v>0</v>
      </c>
      <c r="AB129" s="52" t="str">
        <f t="shared" si="172"/>
        <v>0</v>
      </c>
      <c r="AC129" s="52" t="str">
        <f t="shared" si="172"/>
        <v>0</v>
      </c>
      <c r="AD129" s="52" t="str">
        <f t="shared" si="172"/>
        <v>0</v>
      </c>
      <c r="AE129" s="52" t="str">
        <f t="shared" si="172"/>
        <v>0</v>
      </c>
      <c r="AF129" s="52" t="str">
        <f t="shared" si="172"/>
        <v>0</v>
      </c>
      <c r="AG129" s="52" t="str">
        <f t="shared" si="172"/>
        <v>0</v>
      </c>
      <c r="AH129" s="52" t="str">
        <f t="shared" si="172"/>
        <v>0</v>
      </c>
      <c r="AI129" s="53" t="str">
        <f t="shared" si="172"/>
        <v>0</v>
      </c>
      <c r="AJ129" s="67" t="str">
        <f t="shared" si="56"/>
        <v>3F800</v>
      </c>
      <c r="AM129" s="51">
        <f t="shared" si="139"/>
        <v>0</v>
      </c>
      <c r="AN129" s="52">
        <f t="shared" si="140"/>
        <v>0</v>
      </c>
      <c r="AO129" s="52">
        <f t="shared" si="141"/>
        <v>0</v>
      </c>
      <c r="AP129" s="52">
        <f t="shared" si="142"/>
        <v>0</v>
      </c>
      <c r="AQ129" s="52">
        <f t="shared" si="143"/>
        <v>0</v>
      </c>
      <c r="AR129" s="52">
        <f t="shared" si="144"/>
        <v>0</v>
      </c>
      <c r="AS129" s="52">
        <f t="shared" si="145"/>
        <v>0</v>
      </c>
      <c r="AT129" s="52">
        <f t="shared" si="146"/>
        <v>0</v>
      </c>
      <c r="AU129" s="52">
        <f t="shared" si="147"/>
        <v>0</v>
      </c>
      <c r="AV129" s="52">
        <f t="shared" si="148"/>
        <v>0</v>
      </c>
      <c r="AW129" s="52">
        <f t="shared" si="149"/>
        <v>0</v>
      </c>
      <c r="AX129" s="52">
        <f t="shared" si="150"/>
        <v>0</v>
      </c>
      <c r="AY129" s="52">
        <f t="shared" si="151"/>
        <v>0</v>
      </c>
      <c r="AZ129" s="52">
        <f t="shared" si="152"/>
        <v>0</v>
      </c>
      <c r="BA129" s="52">
        <f t="shared" si="153"/>
        <v>131072</v>
      </c>
      <c r="BB129" s="52">
        <f t="shared" si="154"/>
        <v>65536</v>
      </c>
      <c r="BC129" s="52">
        <f t="shared" si="155"/>
        <v>32768</v>
      </c>
      <c r="BD129" s="52">
        <f t="shared" si="156"/>
        <v>16384</v>
      </c>
      <c r="BE129" s="52">
        <f t="shared" si="157"/>
        <v>8192</v>
      </c>
      <c r="BF129" s="52">
        <f t="shared" si="158"/>
        <v>4096</v>
      </c>
      <c r="BG129" s="52">
        <f t="shared" si="159"/>
        <v>2048</v>
      </c>
      <c r="BH129" s="52">
        <f t="shared" si="160"/>
        <v>0</v>
      </c>
      <c r="BI129" s="52">
        <f t="shared" si="161"/>
        <v>0</v>
      </c>
      <c r="BJ129" s="52">
        <f t="shared" si="162"/>
        <v>0</v>
      </c>
      <c r="BK129" s="52">
        <f t="shared" si="163"/>
        <v>0</v>
      </c>
      <c r="BL129" s="52">
        <f t="shared" si="164"/>
        <v>0</v>
      </c>
      <c r="BM129" s="52">
        <f t="shared" si="165"/>
        <v>0</v>
      </c>
      <c r="BN129" s="52">
        <f t="shared" si="166"/>
        <v>0</v>
      </c>
      <c r="BO129" s="52">
        <f t="shared" si="167"/>
        <v>0</v>
      </c>
      <c r="BP129" s="52">
        <f t="shared" si="168"/>
        <v>0</v>
      </c>
      <c r="BQ129" s="52">
        <f t="shared" si="169"/>
        <v>0</v>
      </c>
      <c r="BR129" s="64">
        <f t="shared" si="170"/>
        <v>0</v>
      </c>
      <c r="BS129" s="67">
        <f t="shared" si="171"/>
        <v>260096</v>
      </c>
    </row>
    <row r="130" spans="2:71">
      <c r="B130" s="224"/>
      <c r="C130" s="43" t="str">
        <f>'Memory Regions'!B21</f>
        <v>VRAM_SPRITE_REGISTERS</v>
      </c>
      <c r="D130" s="122" t="str">
        <f t="shared" ref="D130:AI130" si="173">IF(TEXT(D86,"0")="1","1","0")</f>
        <v>0</v>
      </c>
      <c r="E130" s="52" t="str">
        <f t="shared" si="173"/>
        <v>0</v>
      </c>
      <c r="F130" s="52" t="str">
        <f t="shared" si="173"/>
        <v>0</v>
      </c>
      <c r="G130" s="52" t="str">
        <f t="shared" si="173"/>
        <v>0</v>
      </c>
      <c r="H130" s="52" t="str">
        <f t="shared" si="173"/>
        <v>0</v>
      </c>
      <c r="I130" s="52" t="str">
        <f t="shared" si="173"/>
        <v>0</v>
      </c>
      <c r="J130" s="52" t="str">
        <f t="shared" si="173"/>
        <v>0</v>
      </c>
      <c r="K130" s="52" t="str">
        <f t="shared" si="173"/>
        <v>0</v>
      </c>
      <c r="L130" s="52" t="str">
        <f t="shared" si="173"/>
        <v>0</v>
      </c>
      <c r="M130" s="52" t="str">
        <f t="shared" si="173"/>
        <v>0</v>
      </c>
      <c r="N130" s="52" t="str">
        <f t="shared" si="173"/>
        <v>0</v>
      </c>
      <c r="O130" s="52" t="str">
        <f t="shared" si="173"/>
        <v>0</v>
      </c>
      <c r="P130" s="52" t="str">
        <f t="shared" si="173"/>
        <v>0</v>
      </c>
      <c r="Q130" s="52" t="str">
        <f t="shared" si="173"/>
        <v>0</v>
      </c>
      <c r="R130" s="52" t="str">
        <f t="shared" si="173"/>
        <v>0</v>
      </c>
      <c r="S130" s="52" t="str">
        <f t="shared" si="173"/>
        <v>1</v>
      </c>
      <c r="T130" s="52" t="str">
        <f t="shared" si="173"/>
        <v>1</v>
      </c>
      <c r="U130" s="52" t="str">
        <f t="shared" si="173"/>
        <v>1</v>
      </c>
      <c r="V130" s="52" t="str">
        <f t="shared" si="173"/>
        <v>1</v>
      </c>
      <c r="W130" s="52" t="str">
        <f t="shared" si="173"/>
        <v>1</v>
      </c>
      <c r="X130" s="52" t="str">
        <f t="shared" si="173"/>
        <v>0</v>
      </c>
      <c r="Y130" s="52" t="str">
        <f t="shared" si="173"/>
        <v>0</v>
      </c>
      <c r="Z130" s="52" t="str">
        <f t="shared" si="173"/>
        <v>0</v>
      </c>
      <c r="AA130" s="52" t="str">
        <f t="shared" si="173"/>
        <v>0</v>
      </c>
      <c r="AB130" s="52" t="str">
        <f t="shared" si="173"/>
        <v>0</v>
      </c>
      <c r="AC130" s="52" t="str">
        <f t="shared" si="173"/>
        <v>0</v>
      </c>
      <c r="AD130" s="52" t="str">
        <f t="shared" si="173"/>
        <v>0</v>
      </c>
      <c r="AE130" s="52" t="str">
        <f t="shared" si="173"/>
        <v>0</v>
      </c>
      <c r="AF130" s="52" t="str">
        <f t="shared" si="173"/>
        <v>0</v>
      </c>
      <c r="AG130" s="52" t="str">
        <f t="shared" si="173"/>
        <v>0</v>
      </c>
      <c r="AH130" s="52" t="str">
        <f t="shared" si="173"/>
        <v>0</v>
      </c>
      <c r="AI130" s="53" t="str">
        <f t="shared" si="173"/>
        <v>0</v>
      </c>
      <c r="AJ130" s="67" t="str">
        <f t="shared" si="56"/>
        <v>1F000</v>
      </c>
      <c r="AM130" s="51">
        <f t="shared" si="139"/>
        <v>0</v>
      </c>
      <c r="AN130" s="52">
        <f t="shared" si="140"/>
        <v>0</v>
      </c>
      <c r="AO130" s="52">
        <f t="shared" si="141"/>
        <v>0</v>
      </c>
      <c r="AP130" s="52">
        <f t="shared" si="142"/>
        <v>0</v>
      </c>
      <c r="AQ130" s="52">
        <f t="shared" si="143"/>
        <v>0</v>
      </c>
      <c r="AR130" s="52">
        <f t="shared" si="144"/>
        <v>0</v>
      </c>
      <c r="AS130" s="52">
        <f t="shared" si="145"/>
        <v>0</v>
      </c>
      <c r="AT130" s="52">
        <f t="shared" si="146"/>
        <v>0</v>
      </c>
      <c r="AU130" s="52">
        <f t="shared" si="147"/>
        <v>0</v>
      </c>
      <c r="AV130" s="52">
        <f t="shared" si="148"/>
        <v>0</v>
      </c>
      <c r="AW130" s="52">
        <f t="shared" si="149"/>
        <v>0</v>
      </c>
      <c r="AX130" s="52">
        <f t="shared" si="150"/>
        <v>0</v>
      </c>
      <c r="AY130" s="52">
        <f t="shared" si="151"/>
        <v>0</v>
      </c>
      <c r="AZ130" s="52">
        <f t="shared" si="152"/>
        <v>0</v>
      </c>
      <c r="BA130" s="52">
        <f t="shared" si="153"/>
        <v>0</v>
      </c>
      <c r="BB130" s="52">
        <f t="shared" si="154"/>
        <v>65536</v>
      </c>
      <c r="BC130" s="52">
        <f t="shared" si="155"/>
        <v>32768</v>
      </c>
      <c r="BD130" s="52">
        <f t="shared" si="156"/>
        <v>16384</v>
      </c>
      <c r="BE130" s="52">
        <f t="shared" si="157"/>
        <v>8192</v>
      </c>
      <c r="BF130" s="52">
        <f t="shared" si="158"/>
        <v>4096</v>
      </c>
      <c r="BG130" s="52">
        <f t="shared" si="159"/>
        <v>0</v>
      </c>
      <c r="BH130" s="52">
        <f t="shared" si="160"/>
        <v>0</v>
      </c>
      <c r="BI130" s="52">
        <f t="shared" si="161"/>
        <v>0</v>
      </c>
      <c r="BJ130" s="52">
        <f t="shared" si="162"/>
        <v>0</v>
      </c>
      <c r="BK130" s="52">
        <f t="shared" si="163"/>
        <v>0</v>
      </c>
      <c r="BL130" s="52">
        <f t="shared" si="164"/>
        <v>0</v>
      </c>
      <c r="BM130" s="52">
        <f t="shared" si="165"/>
        <v>0</v>
      </c>
      <c r="BN130" s="52">
        <f t="shared" si="166"/>
        <v>0</v>
      </c>
      <c r="BO130" s="52">
        <f t="shared" si="167"/>
        <v>0</v>
      </c>
      <c r="BP130" s="52">
        <f t="shared" si="168"/>
        <v>0</v>
      </c>
      <c r="BQ130" s="52">
        <f t="shared" si="169"/>
        <v>0</v>
      </c>
      <c r="BR130" s="64">
        <f t="shared" si="170"/>
        <v>0</v>
      </c>
      <c r="BS130" s="67">
        <f t="shared" si="171"/>
        <v>126976</v>
      </c>
    </row>
    <row r="131" spans="2:71">
      <c r="B131" s="224"/>
      <c r="C131" s="43" t="str">
        <f>'Memory Regions'!B22</f>
        <v>VRAM_SPRITE_IMAGES</v>
      </c>
      <c r="D131" s="122" t="str">
        <f t="shared" ref="D131:AI131" si="174">IF(TEXT(D87,"0")="1","1","0")</f>
        <v>0</v>
      </c>
      <c r="E131" s="52" t="str">
        <f t="shared" si="174"/>
        <v>0</v>
      </c>
      <c r="F131" s="52" t="str">
        <f t="shared" si="174"/>
        <v>0</v>
      </c>
      <c r="G131" s="52" t="str">
        <f t="shared" si="174"/>
        <v>0</v>
      </c>
      <c r="H131" s="52" t="str">
        <f t="shared" si="174"/>
        <v>0</v>
      </c>
      <c r="I131" s="52" t="str">
        <f t="shared" si="174"/>
        <v>0</v>
      </c>
      <c r="J131" s="52" t="str">
        <f t="shared" si="174"/>
        <v>0</v>
      </c>
      <c r="K131" s="52" t="str">
        <f t="shared" si="174"/>
        <v>0</v>
      </c>
      <c r="L131" s="52" t="str">
        <f t="shared" si="174"/>
        <v>0</v>
      </c>
      <c r="M131" s="52" t="str">
        <f t="shared" si="174"/>
        <v>0</v>
      </c>
      <c r="N131" s="52" t="str">
        <f t="shared" si="174"/>
        <v>0</v>
      </c>
      <c r="O131" s="52" t="str">
        <f t="shared" si="174"/>
        <v>0</v>
      </c>
      <c r="P131" s="52" t="str">
        <f t="shared" si="174"/>
        <v>0</v>
      </c>
      <c r="Q131" s="52" t="str">
        <f t="shared" si="174"/>
        <v>0</v>
      </c>
      <c r="R131" s="52" t="str">
        <f t="shared" si="174"/>
        <v>0</v>
      </c>
      <c r="S131" s="52" t="str">
        <f t="shared" si="174"/>
        <v>0</v>
      </c>
      <c r="T131" s="52" t="str">
        <f t="shared" si="174"/>
        <v>1</v>
      </c>
      <c r="U131" s="52" t="str">
        <f t="shared" si="174"/>
        <v>1</v>
      </c>
      <c r="V131" s="52" t="str">
        <f t="shared" si="174"/>
        <v>1</v>
      </c>
      <c r="W131" s="52" t="str">
        <f t="shared" si="174"/>
        <v>0</v>
      </c>
      <c r="X131" s="52" t="str">
        <f t="shared" si="174"/>
        <v>0</v>
      </c>
      <c r="Y131" s="52" t="str">
        <f t="shared" si="174"/>
        <v>0</v>
      </c>
      <c r="Z131" s="52" t="str">
        <f t="shared" si="174"/>
        <v>0</v>
      </c>
      <c r="AA131" s="52" t="str">
        <f t="shared" si="174"/>
        <v>0</v>
      </c>
      <c r="AB131" s="52" t="str">
        <f t="shared" si="174"/>
        <v>0</v>
      </c>
      <c r="AC131" s="52" t="str">
        <f t="shared" si="174"/>
        <v>0</v>
      </c>
      <c r="AD131" s="52" t="str">
        <f t="shared" si="174"/>
        <v>0</v>
      </c>
      <c r="AE131" s="52" t="str">
        <f t="shared" si="174"/>
        <v>0</v>
      </c>
      <c r="AF131" s="52" t="str">
        <f t="shared" si="174"/>
        <v>0</v>
      </c>
      <c r="AG131" s="52" t="str">
        <f t="shared" si="174"/>
        <v>0</v>
      </c>
      <c r="AH131" s="52" t="str">
        <f t="shared" si="174"/>
        <v>0</v>
      </c>
      <c r="AI131" s="53" t="str">
        <f t="shared" si="174"/>
        <v>0</v>
      </c>
      <c r="AJ131" s="67" t="str">
        <f t="shared" si="56"/>
        <v>E000</v>
      </c>
      <c r="AM131" s="51">
        <f t="shared" si="139"/>
        <v>0</v>
      </c>
      <c r="AN131" s="52">
        <f t="shared" si="140"/>
        <v>0</v>
      </c>
      <c r="AO131" s="52">
        <f t="shared" si="141"/>
        <v>0</v>
      </c>
      <c r="AP131" s="52">
        <f t="shared" si="142"/>
        <v>0</v>
      </c>
      <c r="AQ131" s="52">
        <f t="shared" si="143"/>
        <v>0</v>
      </c>
      <c r="AR131" s="52">
        <f t="shared" si="144"/>
        <v>0</v>
      </c>
      <c r="AS131" s="52">
        <f t="shared" si="145"/>
        <v>0</v>
      </c>
      <c r="AT131" s="52">
        <f t="shared" si="146"/>
        <v>0</v>
      </c>
      <c r="AU131" s="52">
        <f t="shared" si="147"/>
        <v>0</v>
      </c>
      <c r="AV131" s="52">
        <f t="shared" si="148"/>
        <v>0</v>
      </c>
      <c r="AW131" s="52">
        <f t="shared" si="149"/>
        <v>0</v>
      </c>
      <c r="AX131" s="52">
        <f t="shared" si="150"/>
        <v>0</v>
      </c>
      <c r="AY131" s="52">
        <f t="shared" si="151"/>
        <v>0</v>
      </c>
      <c r="AZ131" s="52">
        <f t="shared" si="152"/>
        <v>0</v>
      </c>
      <c r="BA131" s="52">
        <f t="shared" si="153"/>
        <v>0</v>
      </c>
      <c r="BB131" s="52">
        <f t="shared" si="154"/>
        <v>0</v>
      </c>
      <c r="BC131" s="52">
        <f t="shared" si="155"/>
        <v>32768</v>
      </c>
      <c r="BD131" s="52">
        <f t="shared" si="156"/>
        <v>16384</v>
      </c>
      <c r="BE131" s="52">
        <f t="shared" si="157"/>
        <v>8192</v>
      </c>
      <c r="BF131" s="52">
        <f t="shared" si="158"/>
        <v>0</v>
      </c>
      <c r="BG131" s="52">
        <f t="shared" si="159"/>
        <v>0</v>
      </c>
      <c r="BH131" s="52">
        <f t="shared" si="160"/>
        <v>0</v>
      </c>
      <c r="BI131" s="52">
        <f t="shared" si="161"/>
        <v>0</v>
      </c>
      <c r="BJ131" s="52">
        <f t="shared" si="162"/>
        <v>0</v>
      </c>
      <c r="BK131" s="52">
        <f t="shared" si="163"/>
        <v>0</v>
      </c>
      <c r="BL131" s="52">
        <f t="shared" si="164"/>
        <v>0</v>
      </c>
      <c r="BM131" s="52">
        <f t="shared" si="165"/>
        <v>0</v>
      </c>
      <c r="BN131" s="52">
        <f t="shared" si="166"/>
        <v>0</v>
      </c>
      <c r="BO131" s="52">
        <f t="shared" si="167"/>
        <v>0</v>
      </c>
      <c r="BP131" s="52">
        <f t="shared" si="168"/>
        <v>0</v>
      </c>
      <c r="BQ131" s="52">
        <f t="shared" si="169"/>
        <v>0</v>
      </c>
      <c r="BR131" s="64">
        <f t="shared" si="170"/>
        <v>0</v>
      </c>
      <c r="BS131" s="67">
        <f t="shared" si="171"/>
        <v>57344</v>
      </c>
    </row>
    <row r="132" spans="2:71" ht="15.75" thickBot="1">
      <c r="B132" s="225"/>
      <c r="C132" s="44" t="str">
        <f>'Memory Regions'!B23</f>
        <v>not_used</v>
      </c>
      <c r="D132" s="122" t="str">
        <f t="shared" ref="D132:AI132" si="175">IF(TEXT(D88,"0")="1","1","0")</f>
        <v>0</v>
      </c>
      <c r="E132" s="52" t="str">
        <f t="shared" si="175"/>
        <v>0</v>
      </c>
      <c r="F132" s="52" t="str">
        <f t="shared" si="175"/>
        <v>0</v>
      </c>
      <c r="G132" s="52" t="str">
        <f t="shared" si="175"/>
        <v>0</v>
      </c>
      <c r="H132" s="52" t="str">
        <f t="shared" si="175"/>
        <v>0</v>
      </c>
      <c r="I132" s="52" t="str">
        <f t="shared" si="175"/>
        <v>0</v>
      </c>
      <c r="J132" s="52" t="str">
        <f t="shared" si="175"/>
        <v>0</v>
      </c>
      <c r="K132" s="52" t="str">
        <f t="shared" si="175"/>
        <v>0</v>
      </c>
      <c r="L132" s="52" t="str">
        <f t="shared" si="175"/>
        <v>0</v>
      </c>
      <c r="M132" s="52" t="str">
        <f t="shared" si="175"/>
        <v>0</v>
      </c>
      <c r="N132" s="52" t="str">
        <f t="shared" si="175"/>
        <v>0</v>
      </c>
      <c r="O132" s="52" t="str">
        <f t="shared" si="175"/>
        <v>0</v>
      </c>
      <c r="P132" s="52" t="str">
        <f t="shared" si="175"/>
        <v>0</v>
      </c>
      <c r="Q132" s="52" t="str">
        <f t="shared" si="175"/>
        <v>0</v>
      </c>
      <c r="R132" s="52" t="str">
        <f t="shared" si="175"/>
        <v>0</v>
      </c>
      <c r="S132" s="52" t="str">
        <f t="shared" si="175"/>
        <v>0</v>
      </c>
      <c r="T132" s="52" t="str">
        <f t="shared" si="175"/>
        <v>0</v>
      </c>
      <c r="U132" s="52" t="str">
        <f t="shared" si="175"/>
        <v>0</v>
      </c>
      <c r="V132" s="52" t="str">
        <f t="shared" si="175"/>
        <v>0</v>
      </c>
      <c r="W132" s="52" t="str">
        <f t="shared" si="175"/>
        <v>0</v>
      </c>
      <c r="X132" s="52" t="str">
        <f t="shared" si="175"/>
        <v>0</v>
      </c>
      <c r="Y132" s="52" t="str">
        <f t="shared" si="175"/>
        <v>0</v>
      </c>
      <c r="Z132" s="52" t="str">
        <f t="shared" si="175"/>
        <v>0</v>
      </c>
      <c r="AA132" s="52" t="str">
        <f t="shared" si="175"/>
        <v>0</v>
      </c>
      <c r="AB132" s="52" t="str">
        <f t="shared" si="175"/>
        <v>0</v>
      </c>
      <c r="AC132" s="52" t="str">
        <f t="shared" si="175"/>
        <v>0</v>
      </c>
      <c r="AD132" s="52" t="str">
        <f t="shared" si="175"/>
        <v>0</v>
      </c>
      <c r="AE132" s="52" t="str">
        <f t="shared" si="175"/>
        <v>0</v>
      </c>
      <c r="AF132" s="52" t="str">
        <f t="shared" si="175"/>
        <v>0</v>
      </c>
      <c r="AG132" s="52" t="str">
        <f t="shared" si="175"/>
        <v>0</v>
      </c>
      <c r="AH132" s="52" t="str">
        <f t="shared" si="175"/>
        <v>0</v>
      </c>
      <c r="AI132" s="53" t="str">
        <f t="shared" si="175"/>
        <v>0</v>
      </c>
      <c r="AJ132" s="67" t="str">
        <f t="shared" si="56"/>
        <v>0</v>
      </c>
      <c r="AM132" s="51">
        <f t="shared" si="139"/>
        <v>0</v>
      </c>
      <c r="AN132" s="52">
        <f t="shared" si="140"/>
        <v>0</v>
      </c>
      <c r="AO132" s="52">
        <f t="shared" si="141"/>
        <v>0</v>
      </c>
      <c r="AP132" s="52">
        <f t="shared" si="142"/>
        <v>0</v>
      </c>
      <c r="AQ132" s="52">
        <f t="shared" si="143"/>
        <v>0</v>
      </c>
      <c r="AR132" s="52">
        <f t="shared" si="144"/>
        <v>0</v>
      </c>
      <c r="AS132" s="52">
        <f t="shared" si="145"/>
        <v>0</v>
      </c>
      <c r="AT132" s="52">
        <f t="shared" si="146"/>
        <v>0</v>
      </c>
      <c r="AU132" s="52">
        <f t="shared" si="147"/>
        <v>0</v>
      </c>
      <c r="AV132" s="52">
        <f t="shared" si="148"/>
        <v>0</v>
      </c>
      <c r="AW132" s="52">
        <f t="shared" si="149"/>
        <v>0</v>
      </c>
      <c r="AX132" s="52">
        <f t="shared" si="150"/>
        <v>0</v>
      </c>
      <c r="AY132" s="52">
        <f t="shared" si="151"/>
        <v>0</v>
      </c>
      <c r="AZ132" s="52">
        <f t="shared" si="152"/>
        <v>0</v>
      </c>
      <c r="BA132" s="52">
        <f t="shared" si="153"/>
        <v>0</v>
      </c>
      <c r="BB132" s="52">
        <f t="shared" si="154"/>
        <v>0</v>
      </c>
      <c r="BC132" s="52">
        <f t="shared" si="155"/>
        <v>0</v>
      </c>
      <c r="BD132" s="52">
        <f t="shared" si="156"/>
        <v>0</v>
      </c>
      <c r="BE132" s="52">
        <f t="shared" si="157"/>
        <v>0</v>
      </c>
      <c r="BF132" s="52">
        <f t="shared" si="158"/>
        <v>0</v>
      </c>
      <c r="BG132" s="52">
        <f t="shared" si="159"/>
        <v>0</v>
      </c>
      <c r="BH132" s="52">
        <f t="shared" si="160"/>
        <v>0</v>
      </c>
      <c r="BI132" s="52">
        <f t="shared" si="161"/>
        <v>0</v>
      </c>
      <c r="BJ132" s="52">
        <f t="shared" si="162"/>
        <v>0</v>
      </c>
      <c r="BK132" s="52">
        <f t="shared" si="163"/>
        <v>0</v>
      </c>
      <c r="BL132" s="52">
        <f t="shared" si="164"/>
        <v>0</v>
      </c>
      <c r="BM132" s="52">
        <f t="shared" si="165"/>
        <v>0</v>
      </c>
      <c r="BN132" s="52">
        <f t="shared" si="166"/>
        <v>0</v>
      </c>
      <c r="BO132" s="52">
        <f t="shared" si="167"/>
        <v>0</v>
      </c>
      <c r="BP132" s="52">
        <f t="shared" si="168"/>
        <v>0</v>
      </c>
      <c r="BQ132" s="52">
        <f t="shared" si="169"/>
        <v>0</v>
      </c>
      <c r="BR132" s="64">
        <f t="shared" si="170"/>
        <v>0</v>
      </c>
      <c r="BS132" s="67">
        <f t="shared" si="171"/>
        <v>0</v>
      </c>
    </row>
    <row r="133" spans="2:71">
      <c r="B133" s="223" t="s">
        <v>38</v>
      </c>
      <c r="C133" s="47" t="s">
        <v>34</v>
      </c>
      <c r="D133" s="51" t="str">
        <f t="shared" ref="D133:AI138" si="176">IF(TEXT(D89,"0")="1","1","0")</f>
        <v>0</v>
      </c>
      <c r="E133" s="52" t="str">
        <f t="shared" si="176"/>
        <v>0</v>
      </c>
      <c r="F133" s="52" t="str">
        <f t="shared" si="176"/>
        <v>0</v>
      </c>
      <c r="G133" s="52" t="str">
        <f t="shared" si="176"/>
        <v>0</v>
      </c>
      <c r="H133" s="52" t="str">
        <f t="shared" si="176"/>
        <v>0</v>
      </c>
      <c r="I133" s="52" t="str">
        <f t="shared" si="176"/>
        <v>0</v>
      </c>
      <c r="J133" s="52" t="str">
        <f t="shared" si="176"/>
        <v>0</v>
      </c>
      <c r="K133" s="52" t="str">
        <f t="shared" si="176"/>
        <v>0</v>
      </c>
      <c r="L133" s="52" t="str">
        <f t="shared" si="176"/>
        <v>0</v>
      </c>
      <c r="M133" s="52" t="str">
        <f t="shared" si="176"/>
        <v>0</v>
      </c>
      <c r="N133" s="52" t="str">
        <f t="shared" si="176"/>
        <v>0</v>
      </c>
      <c r="O133" s="52" t="str">
        <f t="shared" si="176"/>
        <v>0</v>
      </c>
      <c r="P133" s="52" t="str">
        <f t="shared" si="176"/>
        <v>0</v>
      </c>
      <c r="Q133" s="52" t="str">
        <f t="shared" si="176"/>
        <v>0</v>
      </c>
      <c r="R133" s="52" t="str">
        <f t="shared" si="176"/>
        <v>0</v>
      </c>
      <c r="S133" s="52" t="str">
        <f t="shared" si="176"/>
        <v>0</v>
      </c>
      <c r="T133" s="52" t="str">
        <f t="shared" si="176"/>
        <v>0</v>
      </c>
      <c r="U133" s="52" t="str">
        <f t="shared" si="176"/>
        <v>0</v>
      </c>
      <c r="V133" s="52" t="str">
        <f t="shared" si="176"/>
        <v>0</v>
      </c>
      <c r="W133" s="52" t="str">
        <f t="shared" si="176"/>
        <v>0</v>
      </c>
      <c r="X133" s="52" t="str">
        <f t="shared" si="176"/>
        <v>0</v>
      </c>
      <c r="Y133" s="52" t="str">
        <f t="shared" si="176"/>
        <v>0</v>
      </c>
      <c r="Z133" s="52" t="str">
        <f t="shared" si="176"/>
        <v>0</v>
      </c>
      <c r="AA133" s="52" t="str">
        <f t="shared" si="176"/>
        <v>0</v>
      </c>
      <c r="AB133" s="52" t="str">
        <f t="shared" si="176"/>
        <v>0</v>
      </c>
      <c r="AC133" s="52" t="str">
        <f t="shared" si="176"/>
        <v>0</v>
      </c>
      <c r="AD133" s="52" t="str">
        <f t="shared" si="176"/>
        <v>0</v>
      </c>
      <c r="AE133" s="52" t="str">
        <f t="shared" si="176"/>
        <v>0</v>
      </c>
      <c r="AF133" s="52" t="str">
        <f t="shared" si="176"/>
        <v>0</v>
      </c>
      <c r="AG133" s="52" t="str">
        <f t="shared" si="176"/>
        <v>0</v>
      </c>
      <c r="AH133" s="52" t="str">
        <f t="shared" si="176"/>
        <v>0</v>
      </c>
      <c r="AI133" s="53" t="str">
        <f t="shared" si="176"/>
        <v>0</v>
      </c>
      <c r="AJ133" s="67" t="str">
        <f t="shared" si="56"/>
        <v>0</v>
      </c>
      <c r="AM133" s="51">
        <f t="shared" si="89"/>
        <v>0</v>
      </c>
      <c r="AN133" s="52">
        <f t="shared" si="57"/>
        <v>0</v>
      </c>
      <c r="AO133" s="52">
        <f t="shared" si="58"/>
        <v>0</v>
      </c>
      <c r="AP133" s="52">
        <f t="shared" si="59"/>
        <v>0</v>
      </c>
      <c r="AQ133" s="52">
        <f t="shared" si="60"/>
        <v>0</v>
      </c>
      <c r="AR133" s="52">
        <f t="shared" si="61"/>
        <v>0</v>
      </c>
      <c r="AS133" s="52">
        <f t="shared" si="62"/>
        <v>0</v>
      </c>
      <c r="AT133" s="52">
        <f t="shared" si="63"/>
        <v>0</v>
      </c>
      <c r="AU133" s="52">
        <f t="shared" si="64"/>
        <v>0</v>
      </c>
      <c r="AV133" s="52">
        <f t="shared" si="65"/>
        <v>0</v>
      </c>
      <c r="AW133" s="52">
        <f t="shared" si="66"/>
        <v>0</v>
      </c>
      <c r="AX133" s="52">
        <f t="shared" si="67"/>
        <v>0</v>
      </c>
      <c r="AY133" s="52">
        <f t="shared" si="68"/>
        <v>0</v>
      </c>
      <c r="AZ133" s="52">
        <f t="shared" si="69"/>
        <v>0</v>
      </c>
      <c r="BA133" s="52">
        <f t="shared" si="70"/>
        <v>0</v>
      </c>
      <c r="BB133" s="52">
        <f t="shared" si="71"/>
        <v>0</v>
      </c>
      <c r="BC133" s="52">
        <f t="shared" si="72"/>
        <v>0</v>
      </c>
      <c r="BD133" s="52">
        <f t="shared" si="73"/>
        <v>0</v>
      </c>
      <c r="BE133" s="52">
        <f t="shared" si="74"/>
        <v>0</v>
      </c>
      <c r="BF133" s="52">
        <f t="shared" si="75"/>
        <v>0</v>
      </c>
      <c r="BG133" s="52">
        <f t="shared" si="76"/>
        <v>0</v>
      </c>
      <c r="BH133" s="52">
        <f t="shared" si="77"/>
        <v>0</v>
      </c>
      <c r="BI133" s="52">
        <f t="shared" si="78"/>
        <v>0</v>
      </c>
      <c r="BJ133" s="52">
        <f t="shared" si="79"/>
        <v>0</v>
      </c>
      <c r="BK133" s="52">
        <f t="shared" si="80"/>
        <v>0</v>
      </c>
      <c r="BL133" s="52">
        <f t="shared" si="81"/>
        <v>0</v>
      </c>
      <c r="BM133" s="52">
        <f t="shared" si="82"/>
        <v>0</v>
      </c>
      <c r="BN133" s="52">
        <f t="shared" si="83"/>
        <v>0</v>
      </c>
      <c r="BO133" s="52">
        <f t="shared" si="84"/>
        <v>0</v>
      </c>
      <c r="BP133" s="52">
        <f t="shared" si="85"/>
        <v>0</v>
      </c>
      <c r="BQ133" s="52">
        <f t="shared" si="86"/>
        <v>0</v>
      </c>
      <c r="BR133" s="64">
        <f t="shared" si="87"/>
        <v>0</v>
      </c>
      <c r="BS133" s="67">
        <f t="shared" si="90"/>
        <v>0</v>
      </c>
    </row>
    <row r="134" spans="2:71">
      <c r="B134" s="224"/>
      <c r="C134" s="47" t="s">
        <v>75</v>
      </c>
      <c r="D134" s="51" t="str">
        <f t="shared" si="176"/>
        <v>0</v>
      </c>
      <c r="E134" s="52" t="str">
        <f t="shared" si="176"/>
        <v>0</v>
      </c>
      <c r="F134" s="52" t="str">
        <f t="shared" si="176"/>
        <v>0</v>
      </c>
      <c r="G134" s="52" t="str">
        <f t="shared" si="176"/>
        <v>0</v>
      </c>
      <c r="H134" s="52" t="str">
        <f t="shared" si="176"/>
        <v>0</v>
      </c>
      <c r="I134" s="52" t="str">
        <f t="shared" si="176"/>
        <v>0</v>
      </c>
      <c r="J134" s="52" t="str">
        <f t="shared" si="176"/>
        <v>0</v>
      </c>
      <c r="K134" s="52" t="str">
        <f t="shared" si="176"/>
        <v>0</v>
      </c>
      <c r="L134" s="52" t="str">
        <f t="shared" si="176"/>
        <v>0</v>
      </c>
      <c r="M134" s="52" t="str">
        <f t="shared" si="176"/>
        <v>0</v>
      </c>
      <c r="N134" s="52" t="str">
        <f t="shared" si="176"/>
        <v>0</v>
      </c>
      <c r="O134" s="52" t="str">
        <f t="shared" si="176"/>
        <v>0</v>
      </c>
      <c r="P134" s="52" t="str">
        <f t="shared" si="176"/>
        <v>0</v>
      </c>
      <c r="Q134" s="52" t="str">
        <f t="shared" si="176"/>
        <v>0</v>
      </c>
      <c r="R134" s="52" t="str">
        <f t="shared" si="176"/>
        <v>0</v>
      </c>
      <c r="S134" s="52" t="str">
        <f t="shared" si="176"/>
        <v>0</v>
      </c>
      <c r="T134" s="52" t="str">
        <f t="shared" si="176"/>
        <v>0</v>
      </c>
      <c r="U134" s="52" t="str">
        <f t="shared" si="176"/>
        <v>0</v>
      </c>
      <c r="V134" s="52" t="str">
        <f t="shared" si="176"/>
        <v>0</v>
      </c>
      <c r="W134" s="52" t="str">
        <f t="shared" si="176"/>
        <v>0</v>
      </c>
      <c r="X134" s="52" t="str">
        <f t="shared" si="176"/>
        <v>0</v>
      </c>
      <c r="Y134" s="52" t="str">
        <f t="shared" si="176"/>
        <v>0</v>
      </c>
      <c r="Z134" s="52" t="str">
        <f t="shared" si="176"/>
        <v>0</v>
      </c>
      <c r="AA134" s="52" t="str">
        <f t="shared" si="176"/>
        <v>0</v>
      </c>
      <c r="AB134" s="52" t="str">
        <f t="shared" si="176"/>
        <v>0</v>
      </c>
      <c r="AC134" s="52" t="str">
        <f t="shared" si="176"/>
        <v>0</v>
      </c>
      <c r="AD134" s="52" t="str">
        <f t="shared" si="176"/>
        <v>0</v>
      </c>
      <c r="AE134" s="52" t="str">
        <f t="shared" si="176"/>
        <v>0</v>
      </c>
      <c r="AF134" s="52" t="str">
        <f t="shared" si="176"/>
        <v>0</v>
      </c>
      <c r="AG134" s="52" t="str">
        <f t="shared" si="176"/>
        <v>0</v>
      </c>
      <c r="AH134" s="52" t="str">
        <f t="shared" si="176"/>
        <v>0</v>
      </c>
      <c r="AI134" s="53" t="str">
        <f t="shared" si="176"/>
        <v>0</v>
      </c>
      <c r="AJ134" s="67" t="str">
        <f t="shared" ref="AJ134" si="177">DEC2HEX(BS134)</f>
        <v>0</v>
      </c>
      <c r="AM134" s="51">
        <f t="shared" ref="AM134" si="178">2^D$112*D134</f>
        <v>0</v>
      </c>
      <c r="AN134" s="52">
        <f t="shared" ref="AN134" si="179">2^E$112*E134</f>
        <v>0</v>
      </c>
      <c r="AO134" s="52">
        <f t="shared" ref="AO134" si="180">2^F$112*F134</f>
        <v>0</v>
      </c>
      <c r="AP134" s="52">
        <f t="shared" ref="AP134" si="181">2^G$112*G134</f>
        <v>0</v>
      </c>
      <c r="AQ134" s="52">
        <f t="shared" ref="AQ134" si="182">2^H$112*H134</f>
        <v>0</v>
      </c>
      <c r="AR134" s="52">
        <f t="shared" ref="AR134" si="183">2^I$112*I134</f>
        <v>0</v>
      </c>
      <c r="AS134" s="52">
        <f t="shared" ref="AS134" si="184">2^J$112*J134</f>
        <v>0</v>
      </c>
      <c r="AT134" s="52">
        <f t="shared" ref="AT134" si="185">2^K$112*K134</f>
        <v>0</v>
      </c>
      <c r="AU134" s="52">
        <f t="shared" ref="AU134" si="186">2^L$112*L134</f>
        <v>0</v>
      </c>
      <c r="AV134" s="52">
        <f t="shared" ref="AV134" si="187">2^M$112*M134</f>
        <v>0</v>
      </c>
      <c r="AW134" s="52">
        <f t="shared" ref="AW134" si="188">2^N$112*N134</f>
        <v>0</v>
      </c>
      <c r="AX134" s="52">
        <f t="shared" ref="AX134" si="189">2^O$112*O134</f>
        <v>0</v>
      </c>
      <c r="AY134" s="52">
        <f t="shared" ref="AY134" si="190">2^P$112*P134</f>
        <v>0</v>
      </c>
      <c r="AZ134" s="52">
        <f t="shared" ref="AZ134" si="191">2^Q$112*Q134</f>
        <v>0</v>
      </c>
      <c r="BA134" s="52">
        <f t="shared" ref="BA134" si="192">2^R$112*R134</f>
        <v>0</v>
      </c>
      <c r="BB134" s="52">
        <f t="shared" ref="BB134" si="193">2^S$112*S134</f>
        <v>0</v>
      </c>
      <c r="BC134" s="52">
        <f t="shared" ref="BC134" si="194">2^T$112*T134</f>
        <v>0</v>
      </c>
      <c r="BD134" s="52">
        <f t="shared" ref="BD134" si="195">2^U$112*U134</f>
        <v>0</v>
      </c>
      <c r="BE134" s="52">
        <f t="shared" ref="BE134" si="196">2^V$112*V134</f>
        <v>0</v>
      </c>
      <c r="BF134" s="52">
        <f t="shared" ref="BF134" si="197">2^W$112*W134</f>
        <v>0</v>
      </c>
      <c r="BG134" s="52">
        <f t="shared" ref="BG134" si="198">2^X$112*X134</f>
        <v>0</v>
      </c>
      <c r="BH134" s="52">
        <f t="shared" ref="BH134" si="199">2^Y$112*Y134</f>
        <v>0</v>
      </c>
      <c r="BI134" s="52">
        <f t="shared" ref="BI134" si="200">2^Z$112*Z134</f>
        <v>0</v>
      </c>
      <c r="BJ134" s="52">
        <f t="shared" ref="BJ134" si="201">2^AA$112*AA134</f>
        <v>0</v>
      </c>
      <c r="BK134" s="52">
        <f t="shared" ref="BK134" si="202">2^AB$112*AB134</f>
        <v>0</v>
      </c>
      <c r="BL134" s="52">
        <f t="shared" ref="BL134" si="203">2^AC$112*AC134</f>
        <v>0</v>
      </c>
      <c r="BM134" s="52">
        <f t="shared" ref="BM134" si="204">2^AD$112*AD134</f>
        <v>0</v>
      </c>
      <c r="BN134" s="52">
        <f t="shared" ref="BN134" si="205">2^AE$112*AE134</f>
        <v>0</v>
      </c>
      <c r="BO134" s="52">
        <f t="shared" ref="BO134" si="206">2^AF$112*AF134</f>
        <v>0</v>
      </c>
      <c r="BP134" s="52">
        <f t="shared" ref="BP134" si="207">2^AG$112*AG134</f>
        <v>0</v>
      </c>
      <c r="BQ134" s="52">
        <f t="shared" ref="BQ134" si="208">2^AH$112*AH134</f>
        <v>0</v>
      </c>
      <c r="BR134" s="64">
        <f t="shared" ref="BR134" si="209">2^AI$112*AI134</f>
        <v>0</v>
      </c>
      <c r="BS134" s="67">
        <f t="shared" ref="BS134" si="210">SUM(AM134:BR134)</f>
        <v>0</v>
      </c>
    </row>
    <row r="135" spans="2:71">
      <c r="B135" s="224"/>
      <c r="C135" s="47" t="s">
        <v>76</v>
      </c>
      <c r="D135" s="51" t="str">
        <f t="shared" si="176"/>
        <v>0</v>
      </c>
      <c r="E135" s="52" t="str">
        <f t="shared" si="176"/>
        <v>0</v>
      </c>
      <c r="F135" s="52" t="str">
        <f t="shared" si="176"/>
        <v>0</v>
      </c>
      <c r="G135" s="52" t="str">
        <f t="shared" si="176"/>
        <v>0</v>
      </c>
      <c r="H135" s="52" t="str">
        <f t="shared" si="176"/>
        <v>0</v>
      </c>
      <c r="I135" s="52" t="str">
        <f t="shared" si="176"/>
        <v>0</v>
      </c>
      <c r="J135" s="52" t="str">
        <f t="shared" si="176"/>
        <v>0</v>
      </c>
      <c r="K135" s="52" t="str">
        <f t="shared" si="176"/>
        <v>0</v>
      </c>
      <c r="L135" s="52" t="str">
        <f t="shared" si="176"/>
        <v>0</v>
      </c>
      <c r="M135" s="52" t="str">
        <f t="shared" si="176"/>
        <v>0</v>
      </c>
      <c r="N135" s="52" t="str">
        <f t="shared" si="176"/>
        <v>0</v>
      </c>
      <c r="O135" s="52" t="str">
        <f t="shared" si="176"/>
        <v>0</v>
      </c>
      <c r="P135" s="52" t="str">
        <f t="shared" si="176"/>
        <v>0</v>
      </c>
      <c r="Q135" s="52" t="str">
        <f t="shared" si="176"/>
        <v>0</v>
      </c>
      <c r="R135" s="52" t="str">
        <f t="shared" si="176"/>
        <v>0</v>
      </c>
      <c r="S135" s="52" t="str">
        <f t="shared" si="176"/>
        <v>0</v>
      </c>
      <c r="T135" s="52" t="str">
        <f t="shared" si="176"/>
        <v>0</v>
      </c>
      <c r="U135" s="52" t="str">
        <f t="shared" si="176"/>
        <v>0</v>
      </c>
      <c r="V135" s="52" t="str">
        <f t="shared" si="176"/>
        <v>0</v>
      </c>
      <c r="W135" s="52" t="str">
        <f t="shared" si="176"/>
        <v>0</v>
      </c>
      <c r="X135" s="52" t="str">
        <f t="shared" si="176"/>
        <v>0</v>
      </c>
      <c r="Y135" s="52" t="str">
        <f t="shared" si="176"/>
        <v>0</v>
      </c>
      <c r="Z135" s="52" t="str">
        <f t="shared" si="176"/>
        <v>0</v>
      </c>
      <c r="AA135" s="52" t="str">
        <f t="shared" si="176"/>
        <v>0</v>
      </c>
      <c r="AB135" s="52" t="str">
        <f t="shared" si="176"/>
        <v>0</v>
      </c>
      <c r="AC135" s="52" t="str">
        <f t="shared" si="176"/>
        <v>0</v>
      </c>
      <c r="AD135" s="52" t="str">
        <f t="shared" si="176"/>
        <v>0</v>
      </c>
      <c r="AE135" s="52" t="str">
        <f t="shared" si="176"/>
        <v>0</v>
      </c>
      <c r="AF135" s="52" t="str">
        <f t="shared" si="176"/>
        <v>0</v>
      </c>
      <c r="AG135" s="52" t="str">
        <f t="shared" si="176"/>
        <v>1</v>
      </c>
      <c r="AH135" s="52" t="str">
        <f t="shared" si="176"/>
        <v>0</v>
      </c>
      <c r="AI135" s="53" t="str">
        <f t="shared" si="176"/>
        <v>0</v>
      </c>
      <c r="AJ135" s="67" t="str">
        <f t="shared" ref="AJ135" si="211">DEC2HEX(BS135)</f>
        <v>4</v>
      </c>
      <c r="AM135" s="51">
        <f t="shared" ref="AM135" si="212">2^D$112*D135</f>
        <v>0</v>
      </c>
      <c r="AN135" s="52">
        <f t="shared" ref="AN135" si="213">2^E$112*E135</f>
        <v>0</v>
      </c>
      <c r="AO135" s="52">
        <f t="shared" ref="AO135" si="214">2^F$112*F135</f>
        <v>0</v>
      </c>
      <c r="AP135" s="52">
        <f t="shared" ref="AP135" si="215">2^G$112*G135</f>
        <v>0</v>
      </c>
      <c r="AQ135" s="52">
        <f t="shared" ref="AQ135" si="216">2^H$112*H135</f>
        <v>0</v>
      </c>
      <c r="AR135" s="52">
        <f t="shared" ref="AR135" si="217">2^I$112*I135</f>
        <v>0</v>
      </c>
      <c r="AS135" s="52">
        <f t="shared" ref="AS135" si="218">2^J$112*J135</f>
        <v>0</v>
      </c>
      <c r="AT135" s="52">
        <f t="shared" ref="AT135" si="219">2^K$112*K135</f>
        <v>0</v>
      </c>
      <c r="AU135" s="52">
        <f t="shared" ref="AU135" si="220">2^L$112*L135</f>
        <v>0</v>
      </c>
      <c r="AV135" s="52">
        <f t="shared" ref="AV135" si="221">2^M$112*M135</f>
        <v>0</v>
      </c>
      <c r="AW135" s="52">
        <f t="shared" ref="AW135" si="222">2^N$112*N135</f>
        <v>0</v>
      </c>
      <c r="AX135" s="52">
        <f t="shared" ref="AX135" si="223">2^O$112*O135</f>
        <v>0</v>
      </c>
      <c r="AY135" s="52">
        <f t="shared" ref="AY135" si="224">2^P$112*P135</f>
        <v>0</v>
      </c>
      <c r="AZ135" s="52">
        <f t="shared" ref="AZ135" si="225">2^Q$112*Q135</f>
        <v>0</v>
      </c>
      <c r="BA135" s="52">
        <f t="shared" ref="BA135" si="226">2^R$112*R135</f>
        <v>0</v>
      </c>
      <c r="BB135" s="52">
        <f t="shared" ref="BB135" si="227">2^S$112*S135</f>
        <v>0</v>
      </c>
      <c r="BC135" s="52">
        <f t="shared" ref="BC135" si="228">2^T$112*T135</f>
        <v>0</v>
      </c>
      <c r="BD135" s="52">
        <f t="shared" ref="BD135" si="229">2^U$112*U135</f>
        <v>0</v>
      </c>
      <c r="BE135" s="52">
        <f t="shared" ref="BE135" si="230">2^V$112*V135</f>
        <v>0</v>
      </c>
      <c r="BF135" s="52">
        <f t="shared" ref="BF135" si="231">2^W$112*W135</f>
        <v>0</v>
      </c>
      <c r="BG135" s="52">
        <f t="shared" ref="BG135" si="232">2^X$112*X135</f>
        <v>0</v>
      </c>
      <c r="BH135" s="52">
        <f t="shared" ref="BH135" si="233">2^Y$112*Y135</f>
        <v>0</v>
      </c>
      <c r="BI135" s="52">
        <f t="shared" ref="BI135" si="234">2^Z$112*Z135</f>
        <v>0</v>
      </c>
      <c r="BJ135" s="52">
        <f t="shared" ref="BJ135" si="235">2^AA$112*AA135</f>
        <v>0</v>
      </c>
      <c r="BK135" s="52">
        <f t="shared" ref="BK135" si="236">2^AB$112*AB135</f>
        <v>0</v>
      </c>
      <c r="BL135" s="52">
        <f t="shared" ref="BL135" si="237">2^AC$112*AC135</f>
        <v>0</v>
      </c>
      <c r="BM135" s="52">
        <f t="shared" ref="BM135" si="238">2^AD$112*AD135</f>
        <v>0</v>
      </c>
      <c r="BN135" s="52">
        <f t="shared" ref="BN135" si="239">2^AE$112*AE135</f>
        <v>0</v>
      </c>
      <c r="BO135" s="52">
        <f t="shared" ref="BO135" si="240">2^AF$112*AF135</f>
        <v>0</v>
      </c>
      <c r="BP135" s="52">
        <f t="shared" ref="BP135" si="241">2^AG$112*AG135</f>
        <v>4</v>
      </c>
      <c r="BQ135" s="52">
        <f t="shared" ref="BQ135" si="242">2^AH$112*AH135</f>
        <v>0</v>
      </c>
      <c r="BR135" s="64">
        <f t="shared" ref="BR135" si="243">2^AI$112*AI135</f>
        <v>0</v>
      </c>
      <c r="BS135" s="67">
        <f t="shared" ref="BS135" si="244">SUM(AM135:BR135)</f>
        <v>4</v>
      </c>
    </row>
    <row r="136" spans="2:71">
      <c r="B136" s="224"/>
      <c r="C136" s="47" t="s">
        <v>77</v>
      </c>
      <c r="D136" s="51" t="str">
        <f t="shared" si="176"/>
        <v>0</v>
      </c>
      <c r="E136" s="52" t="str">
        <f t="shared" si="176"/>
        <v>0</v>
      </c>
      <c r="F136" s="52" t="str">
        <f t="shared" si="176"/>
        <v>0</v>
      </c>
      <c r="G136" s="52" t="str">
        <f t="shared" si="176"/>
        <v>0</v>
      </c>
      <c r="H136" s="52" t="str">
        <f t="shared" si="176"/>
        <v>0</v>
      </c>
      <c r="I136" s="52" t="str">
        <f t="shared" si="176"/>
        <v>0</v>
      </c>
      <c r="J136" s="52" t="str">
        <f t="shared" si="176"/>
        <v>0</v>
      </c>
      <c r="K136" s="52" t="str">
        <f t="shared" si="176"/>
        <v>0</v>
      </c>
      <c r="L136" s="52" t="str">
        <f t="shared" si="176"/>
        <v>0</v>
      </c>
      <c r="M136" s="52" t="str">
        <f t="shared" si="176"/>
        <v>0</v>
      </c>
      <c r="N136" s="52" t="str">
        <f t="shared" si="176"/>
        <v>0</v>
      </c>
      <c r="O136" s="52" t="str">
        <f t="shared" si="176"/>
        <v>0</v>
      </c>
      <c r="P136" s="52" t="str">
        <f t="shared" si="176"/>
        <v>0</v>
      </c>
      <c r="Q136" s="52" t="str">
        <f t="shared" si="176"/>
        <v>0</v>
      </c>
      <c r="R136" s="52" t="str">
        <f t="shared" si="176"/>
        <v>0</v>
      </c>
      <c r="S136" s="52" t="str">
        <f t="shared" si="176"/>
        <v>0</v>
      </c>
      <c r="T136" s="52" t="str">
        <f t="shared" si="176"/>
        <v>0</v>
      </c>
      <c r="U136" s="52" t="str">
        <f t="shared" si="176"/>
        <v>0</v>
      </c>
      <c r="V136" s="52" t="str">
        <f t="shared" si="176"/>
        <v>0</v>
      </c>
      <c r="W136" s="52" t="str">
        <f t="shared" si="176"/>
        <v>0</v>
      </c>
      <c r="X136" s="52" t="str">
        <f t="shared" si="176"/>
        <v>0</v>
      </c>
      <c r="Y136" s="52" t="str">
        <f t="shared" si="176"/>
        <v>0</v>
      </c>
      <c r="Z136" s="52" t="str">
        <f t="shared" si="176"/>
        <v>0</v>
      </c>
      <c r="AA136" s="52" t="str">
        <f t="shared" si="176"/>
        <v>0</v>
      </c>
      <c r="AB136" s="52" t="str">
        <f t="shared" si="176"/>
        <v>0</v>
      </c>
      <c r="AC136" s="52" t="str">
        <f t="shared" si="176"/>
        <v>0</v>
      </c>
      <c r="AD136" s="52" t="str">
        <f t="shared" si="176"/>
        <v>0</v>
      </c>
      <c r="AE136" s="52" t="str">
        <f t="shared" si="176"/>
        <v>0</v>
      </c>
      <c r="AF136" s="52" t="str">
        <f t="shared" si="176"/>
        <v>1</v>
      </c>
      <c r="AG136" s="52" t="str">
        <f t="shared" si="176"/>
        <v>0</v>
      </c>
      <c r="AH136" s="52" t="str">
        <f t="shared" si="176"/>
        <v>0</v>
      </c>
      <c r="AI136" s="53" t="str">
        <f t="shared" si="176"/>
        <v>0</v>
      </c>
      <c r="AJ136" s="67" t="str">
        <f t="shared" ref="AJ136" si="245">DEC2HEX(BS136)</f>
        <v>8</v>
      </c>
      <c r="AM136" s="51">
        <f t="shared" ref="AM136" si="246">2^D$112*D136</f>
        <v>0</v>
      </c>
      <c r="AN136" s="52">
        <f t="shared" ref="AN136" si="247">2^E$112*E136</f>
        <v>0</v>
      </c>
      <c r="AO136" s="52">
        <f t="shared" ref="AO136" si="248">2^F$112*F136</f>
        <v>0</v>
      </c>
      <c r="AP136" s="52">
        <f t="shared" ref="AP136" si="249">2^G$112*G136</f>
        <v>0</v>
      </c>
      <c r="AQ136" s="52">
        <f t="shared" ref="AQ136" si="250">2^H$112*H136</f>
        <v>0</v>
      </c>
      <c r="AR136" s="52">
        <f t="shared" ref="AR136" si="251">2^I$112*I136</f>
        <v>0</v>
      </c>
      <c r="AS136" s="52">
        <f t="shared" ref="AS136" si="252">2^J$112*J136</f>
        <v>0</v>
      </c>
      <c r="AT136" s="52">
        <f t="shared" ref="AT136" si="253">2^K$112*K136</f>
        <v>0</v>
      </c>
      <c r="AU136" s="52">
        <f t="shared" ref="AU136" si="254">2^L$112*L136</f>
        <v>0</v>
      </c>
      <c r="AV136" s="52">
        <f t="shared" ref="AV136" si="255">2^M$112*M136</f>
        <v>0</v>
      </c>
      <c r="AW136" s="52">
        <f t="shared" ref="AW136" si="256">2^N$112*N136</f>
        <v>0</v>
      </c>
      <c r="AX136" s="52">
        <f t="shared" ref="AX136" si="257">2^O$112*O136</f>
        <v>0</v>
      </c>
      <c r="AY136" s="52">
        <f t="shared" ref="AY136" si="258">2^P$112*P136</f>
        <v>0</v>
      </c>
      <c r="AZ136" s="52">
        <f t="shared" ref="AZ136" si="259">2^Q$112*Q136</f>
        <v>0</v>
      </c>
      <c r="BA136" s="52">
        <f t="shared" ref="BA136" si="260">2^R$112*R136</f>
        <v>0</v>
      </c>
      <c r="BB136" s="52">
        <f t="shared" ref="BB136" si="261">2^S$112*S136</f>
        <v>0</v>
      </c>
      <c r="BC136" s="52">
        <f t="shared" ref="BC136" si="262">2^T$112*T136</f>
        <v>0</v>
      </c>
      <c r="BD136" s="52">
        <f t="shared" ref="BD136" si="263">2^U$112*U136</f>
        <v>0</v>
      </c>
      <c r="BE136" s="52">
        <f t="shared" ref="BE136" si="264">2^V$112*V136</f>
        <v>0</v>
      </c>
      <c r="BF136" s="52">
        <f t="shared" ref="BF136" si="265">2^W$112*W136</f>
        <v>0</v>
      </c>
      <c r="BG136" s="52">
        <f t="shared" ref="BG136" si="266">2^X$112*X136</f>
        <v>0</v>
      </c>
      <c r="BH136" s="52">
        <f t="shared" ref="BH136" si="267">2^Y$112*Y136</f>
        <v>0</v>
      </c>
      <c r="BI136" s="52">
        <f t="shared" ref="BI136" si="268">2^Z$112*Z136</f>
        <v>0</v>
      </c>
      <c r="BJ136" s="52">
        <f t="shared" ref="BJ136" si="269">2^AA$112*AA136</f>
        <v>0</v>
      </c>
      <c r="BK136" s="52">
        <f t="shared" ref="BK136" si="270">2^AB$112*AB136</f>
        <v>0</v>
      </c>
      <c r="BL136" s="52">
        <f t="shared" ref="BL136" si="271">2^AC$112*AC136</f>
        <v>0</v>
      </c>
      <c r="BM136" s="52">
        <f t="shared" ref="BM136" si="272">2^AD$112*AD136</f>
        <v>0</v>
      </c>
      <c r="BN136" s="52">
        <f t="shared" ref="BN136" si="273">2^AE$112*AE136</f>
        <v>0</v>
      </c>
      <c r="BO136" s="52">
        <f t="shared" ref="BO136" si="274">2^AF$112*AF136</f>
        <v>8</v>
      </c>
      <c r="BP136" s="52">
        <f t="shared" ref="BP136" si="275">2^AG$112*AG136</f>
        <v>0</v>
      </c>
      <c r="BQ136" s="52">
        <f t="shared" ref="BQ136" si="276">2^AH$112*AH136</f>
        <v>0</v>
      </c>
      <c r="BR136" s="64">
        <f t="shared" ref="BR136" si="277">2^AI$112*AI136</f>
        <v>0</v>
      </c>
      <c r="BS136" s="67">
        <f t="shared" ref="BS136" si="278">SUM(AM136:BR136)</f>
        <v>8</v>
      </c>
    </row>
    <row r="137" spans="2:71">
      <c r="B137" s="224"/>
      <c r="C137" s="47" t="s">
        <v>78</v>
      </c>
      <c r="D137" s="51" t="str">
        <f t="shared" si="176"/>
        <v>0</v>
      </c>
      <c r="E137" s="52" t="str">
        <f t="shared" si="176"/>
        <v>0</v>
      </c>
      <c r="F137" s="52" t="str">
        <f t="shared" si="176"/>
        <v>0</v>
      </c>
      <c r="G137" s="52" t="str">
        <f t="shared" si="176"/>
        <v>0</v>
      </c>
      <c r="H137" s="52" t="str">
        <f t="shared" si="176"/>
        <v>0</v>
      </c>
      <c r="I137" s="52" t="str">
        <f t="shared" si="176"/>
        <v>0</v>
      </c>
      <c r="J137" s="52" t="str">
        <f t="shared" si="176"/>
        <v>0</v>
      </c>
      <c r="K137" s="52" t="str">
        <f t="shared" si="176"/>
        <v>0</v>
      </c>
      <c r="L137" s="52" t="str">
        <f t="shared" si="176"/>
        <v>0</v>
      </c>
      <c r="M137" s="52" t="str">
        <f t="shared" si="176"/>
        <v>0</v>
      </c>
      <c r="N137" s="52" t="str">
        <f t="shared" si="176"/>
        <v>0</v>
      </c>
      <c r="O137" s="52" t="str">
        <f t="shared" si="176"/>
        <v>0</v>
      </c>
      <c r="P137" s="52" t="str">
        <f t="shared" si="176"/>
        <v>0</v>
      </c>
      <c r="Q137" s="52" t="str">
        <f t="shared" si="176"/>
        <v>0</v>
      </c>
      <c r="R137" s="52" t="str">
        <f t="shared" si="176"/>
        <v>0</v>
      </c>
      <c r="S137" s="52" t="str">
        <f t="shared" si="176"/>
        <v>0</v>
      </c>
      <c r="T137" s="52" t="str">
        <f t="shared" si="176"/>
        <v>0</v>
      </c>
      <c r="U137" s="52" t="str">
        <f t="shared" si="176"/>
        <v>0</v>
      </c>
      <c r="V137" s="52" t="str">
        <f t="shared" si="176"/>
        <v>0</v>
      </c>
      <c r="W137" s="52" t="str">
        <f t="shared" si="176"/>
        <v>0</v>
      </c>
      <c r="X137" s="52" t="str">
        <f t="shared" si="176"/>
        <v>0</v>
      </c>
      <c r="Y137" s="52" t="str">
        <f t="shared" si="176"/>
        <v>0</v>
      </c>
      <c r="Z137" s="52" t="str">
        <f t="shared" si="176"/>
        <v>0</v>
      </c>
      <c r="AA137" s="52" t="str">
        <f t="shared" si="176"/>
        <v>0</v>
      </c>
      <c r="AB137" s="52" t="str">
        <f t="shared" si="176"/>
        <v>0</v>
      </c>
      <c r="AC137" s="52" t="str">
        <f t="shared" si="176"/>
        <v>0</v>
      </c>
      <c r="AD137" s="52" t="str">
        <f t="shared" si="176"/>
        <v>0</v>
      </c>
      <c r="AE137" s="52" t="str">
        <f t="shared" si="176"/>
        <v>0</v>
      </c>
      <c r="AF137" s="52" t="str">
        <f t="shared" si="176"/>
        <v>1</v>
      </c>
      <c r="AG137" s="52" t="str">
        <f t="shared" si="176"/>
        <v>1</v>
      </c>
      <c r="AH137" s="52" t="str">
        <f t="shared" si="176"/>
        <v>0</v>
      </c>
      <c r="AI137" s="53" t="str">
        <f t="shared" si="176"/>
        <v>0</v>
      </c>
      <c r="AJ137" s="67" t="str">
        <f t="shared" ref="AJ137" si="279">DEC2HEX(BS137)</f>
        <v>C</v>
      </c>
      <c r="AM137" s="51">
        <f t="shared" ref="AM137" si="280">2^D$112*D137</f>
        <v>0</v>
      </c>
      <c r="AN137" s="52">
        <f t="shared" ref="AN137" si="281">2^E$112*E137</f>
        <v>0</v>
      </c>
      <c r="AO137" s="52">
        <f t="shared" ref="AO137" si="282">2^F$112*F137</f>
        <v>0</v>
      </c>
      <c r="AP137" s="52">
        <f t="shared" ref="AP137" si="283">2^G$112*G137</f>
        <v>0</v>
      </c>
      <c r="AQ137" s="52">
        <f t="shared" ref="AQ137" si="284">2^H$112*H137</f>
        <v>0</v>
      </c>
      <c r="AR137" s="52">
        <f t="shared" ref="AR137" si="285">2^I$112*I137</f>
        <v>0</v>
      </c>
      <c r="AS137" s="52">
        <f t="shared" ref="AS137" si="286">2^J$112*J137</f>
        <v>0</v>
      </c>
      <c r="AT137" s="52">
        <f t="shared" ref="AT137" si="287">2^K$112*K137</f>
        <v>0</v>
      </c>
      <c r="AU137" s="52">
        <f t="shared" ref="AU137" si="288">2^L$112*L137</f>
        <v>0</v>
      </c>
      <c r="AV137" s="52">
        <f t="shared" ref="AV137" si="289">2^M$112*M137</f>
        <v>0</v>
      </c>
      <c r="AW137" s="52">
        <f t="shared" ref="AW137" si="290">2^N$112*N137</f>
        <v>0</v>
      </c>
      <c r="AX137" s="52">
        <f t="shared" ref="AX137" si="291">2^O$112*O137</f>
        <v>0</v>
      </c>
      <c r="AY137" s="52">
        <f t="shared" ref="AY137" si="292">2^P$112*P137</f>
        <v>0</v>
      </c>
      <c r="AZ137" s="52">
        <f t="shared" ref="AZ137" si="293">2^Q$112*Q137</f>
        <v>0</v>
      </c>
      <c r="BA137" s="52">
        <f t="shared" ref="BA137" si="294">2^R$112*R137</f>
        <v>0</v>
      </c>
      <c r="BB137" s="52">
        <f t="shared" ref="BB137" si="295">2^S$112*S137</f>
        <v>0</v>
      </c>
      <c r="BC137" s="52">
        <f t="shared" ref="BC137" si="296">2^T$112*T137</f>
        <v>0</v>
      </c>
      <c r="BD137" s="52">
        <f t="shared" ref="BD137" si="297">2^U$112*U137</f>
        <v>0</v>
      </c>
      <c r="BE137" s="52">
        <f t="shared" ref="BE137" si="298">2^V$112*V137</f>
        <v>0</v>
      </c>
      <c r="BF137" s="52">
        <f t="shared" ref="BF137" si="299">2^W$112*W137</f>
        <v>0</v>
      </c>
      <c r="BG137" s="52">
        <f t="shared" ref="BG137" si="300">2^X$112*X137</f>
        <v>0</v>
      </c>
      <c r="BH137" s="52">
        <f t="shared" ref="BH137" si="301">2^Y$112*Y137</f>
        <v>0</v>
      </c>
      <c r="BI137" s="52">
        <f t="shared" ref="BI137" si="302">2^Z$112*Z137</f>
        <v>0</v>
      </c>
      <c r="BJ137" s="52">
        <f t="shared" ref="BJ137" si="303">2^AA$112*AA137</f>
        <v>0</v>
      </c>
      <c r="BK137" s="52">
        <f t="shared" ref="BK137" si="304">2^AB$112*AB137</f>
        <v>0</v>
      </c>
      <c r="BL137" s="52">
        <f t="shared" ref="BL137" si="305">2^AC$112*AC137</f>
        <v>0</v>
      </c>
      <c r="BM137" s="52">
        <f t="shared" ref="BM137" si="306">2^AD$112*AD137</f>
        <v>0</v>
      </c>
      <c r="BN137" s="52">
        <f t="shared" ref="BN137" si="307">2^AE$112*AE137</f>
        <v>0</v>
      </c>
      <c r="BO137" s="52">
        <f t="shared" ref="BO137" si="308">2^AF$112*AF137</f>
        <v>8</v>
      </c>
      <c r="BP137" s="52">
        <f t="shared" ref="BP137" si="309">2^AG$112*AG137</f>
        <v>4</v>
      </c>
      <c r="BQ137" s="52">
        <f t="shared" ref="BQ137" si="310">2^AH$112*AH137</f>
        <v>0</v>
      </c>
      <c r="BR137" s="64">
        <f t="shared" ref="BR137" si="311">2^AI$112*AI137</f>
        <v>0</v>
      </c>
      <c r="BS137" s="67">
        <f t="shared" ref="BS137" si="312">SUM(AM137:BR137)</f>
        <v>12</v>
      </c>
    </row>
    <row r="138" spans="2:71">
      <c r="B138" s="224"/>
      <c r="C138" s="47" t="s">
        <v>79</v>
      </c>
      <c r="D138" s="51" t="str">
        <f t="shared" si="176"/>
        <v>0</v>
      </c>
      <c r="E138" s="52" t="str">
        <f t="shared" si="176"/>
        <v>0</v>
      </c>
      <c r="F138" s="52" t="str">
        <f t="shared" si="176"/>
        <v>0</v>
      </c>
      <c r="G138" s="52" t="str">
        <f t="shared" si="176"/>
        <v>0</v>
      </c>
      <c r="H138" s="52" t="str">
        <f t="shared" si="176"/>
        <v>0</v>
      </c>
      <c r="I138" s="52" t="str">
        <f t="shared" si="176"/>
        <v>0</v>
      </c>
      <c r="J138" s="52" t="str">
        <f t="shared" si="176"/>
        <v>0</v>
      </c>
      <c r="K138" s="52" t="str">
        <f t="shared" si="176"/>
        <v>0</v>
      </c>
      <c r="L138" s="52" t="str">
        <f t="shared" si="176"/>
        <v>0</v>
      </c>
      <c r="M138" s="52" t="str">
        <f t="shared" si="176"/>
        <v>0</v>
      </c>
      <c r="N138" s="52" t="str">
        <f t="shared" si="176"/>
        <v>0</v>
      </c>
      <c r="O138" s="52" t="str">
        <f t="shared" si="176"/>
        <v>0</v>
      </c>
      <c r="P138" s="52" t="str">
        <f t="shared" si="176"/>
        <v>0</v>
      </c>
      <c r="Q138" s="52" t="str">
        <f t="shared" si="176"/>
        <v>0</v>
      </c>
      <c r="R138" s="52" t="str">
        <f t="shared" si="176"/>
        <v>0</v>
      </c>
      <c r="S138" s="52" t="str">
        <f t="shared" si="176"/>
        <v>0</v>
      </c>
      <c r="T138" s="52" t="str">
        <f t="shared" si="176"/>
        <v>0</v>
      </c>
      <c r="U138" s="52" t="str">
        <f t="shared" si="176"/>
        <v>0</v>
      </c>
      <c r="V138" s="52" t="str">
        <f t="shared" si="176"/>
        <v>0</v>
      </c>
      <c r="W138" s="52" t="str">
        <f t="shared" si="176"/>
        <v>0</v>
      </c>
      <c r="X138" s="52" t="str">
        <f t="shared" si="176"/>
        <v>0</v>
      </c>
      <c r="Y138" s="52" t="str">
        <f t="shared" si="176"/>
        <v>0</v>
      </c>
      <c r="Z138" s="52" t="str">
        <f t="shared" si="176"/>
        <v>0</v>
      </c>
      <c r="AA138" s="52" t="str">
        <f t="shared" si="176"/>
        <v>0</v>
      </c>
      <c r="AB138" s="52" t="str">
        <f t="shared" si="176"/>
        <v>0</v>
      </c>
      <c r="AC138" s="52" t="str">
        <f t="shared" si="176"/>
        <v>0</v>
      </c>
      <c r="AD138" s="52" t="str">
        <f t="shared" si="176"/>
        <v>1</v>
      </c>
      <c r="AE138" s="52" t="str">
        <f t="shared" si="176"/>
        <v>0</v>
      </c>
      <c r="AF138" s="52" t="str">
        <f t="shared" si="176"/>
        <v>0</v>
      </c>
      <c r="AG138" s="52" t="str">
        <f t="shared" si="176"/>
        <v>0</v>
      </c>
      <c r="AH138" s="52" t="str">
        <f t="shared" si="176"/>
        <v>0</v>
      </c>
      <c r="AI138" s="53" t="str">
        <f t="shared" si="176"/>
        <v>0</v>
      </c>
      <c r="AJ138" s="67" t="str">
        <f t="shared" ref="AJ138" si="313">DEC2HEX(BS138)</f>
        <v>20</v>
      </c>
      <c r="AM138" s="51">
        <f t="shared" ref="AM138" si="314">2^D$112*D138</f>
        <v>0</v>
      </c>
      <c r="AN138" s="52">
        <f t="shared" ref="AN138" si="315">2^E$112*E138</f>
        <v>0</v>
      </c>
      <c r="AO138" s="52">
        <f t="shared" ref="AO138" si="316">2^F$112*F138</f>
        <v>0</v>
      </c>
      <c r="AP138" s="52">
        <f t="shared" ref="AP138" si="317">2^G$112*G138</f>
        <v>0</v>
      </c>
      <c r="AQ138" s="52">
        <f t="shared" ref="AQ138" si="318">2^H$112*H138</f>
        <v>0</v>
      </c>
      <c r="AR138" s="52">
        <f t="shared" ref="AR138" si="319">2^I$112*I138</f>
        <v>0</v>
      </c>
      <c r="AS138" s="52">
        <f t="shared" ref="AS138" si="320">2^J$112*J138</f>
        <v>0</v>
      </c>
      <c r="AT138" s="52">
        <f t="shared" ref="AT138" si="321">2^K$112*K138</f>
        <v>0</v>
      </c>
      <c r="AU138" s="52">
        <f t="shared" ref="AU138" si="322">2^L$112*L138</f>
        <v>0</v>
      </c>
      <c r="AV138" s="52">
        <f t="shared" ref="AV138" si="323">2^M$112*M138</f>
        <v>0</v>
      </c>
      <c r="AW138" s="52">
        <f t="shared" ref="AW138" si="324">2^N$112*N138</f>
        <v>0</v>
      </c>
      <c r="AX138" s="52">
        <f t="shared" ref="AX138" si="325">2^O$112*O138</f>
        <v>0</v>
      </c>
      <c r="AY138" s="52">
        <f t="shared" ref="AY138" si="326">2^P$112*P138</f>
        <v>0</v>
      </c>
      <c r="AZ138" s="52">
        <f t="shared" ref="AZ138" si="327">2^Q$112*Q138</f>
        <v>0</v>
      </c>
      <c r="BA138" s="52">
        <f t="shared" ref="BA138" si="328">2^R$112*R138</f>
        <v>0</v>
      </c>
      <c r="BB138" s="52">
        <f t="shared" ref="BB138" si="329">2^S$112*S138</f>
        <v>0</v>
      </c>
      <c r="BC138" s="52">
        <f t="shared" ref="BC138" si="330">2^T$112*T138</f>
        <v>0</v>
      </c>
      <c r="BD138" s="52">
        <f t="shared" ref="BD138" si="331">2^U$112*U138</f>
        <v>0</v>
      </c>
      <c r="BE138" s="52">
        <f t="shared" ref="BE138" si="332">2^V$112*V138</f>
        <v>0</v>
      </c>
      <c r="BF138" s="52">
        <f t="shared" ref="BF138" si="333">2^W$112*W138</f>
        <v>0</v>
      </c>
      <c r="BG138" s="52">
        <f t="shared" ref="BG138" si="334">2^X$112*X138</f>
        <v>0</v>
      </c>
      <c r="BH138" s="52">
        <f t="shared" ref="BH138" si="335">2^Y$112*Y138</f>
        <v>0</v>
      </c>
      <c r="BI138" s="52">
        <f t="shared" ref="BI138" si="336">2^Z$112*Z138</f>
        <v>0</v>
      </c>
      <c r="BJ138" s="52">
        <f t="shared" ref="BJ138" si="337">2^AA$112*AA138</f>
        <v>0</v>
      </c>
      <c r="BK138" s="52">
        <f t="shared" ref="BK138" si="338">2^AB$112*AB138</f>
        <v>0</v>
      </c>
      <c r="BL138" s="52">
        <f t="shared" ref="BL138" si="339">2^AC$112*AC138</f>
        <v>0</v>
      </c>
      <c r="BM138" s="52">
        <f t="shared" ref="BM138" si="340">2^AD$112*AD138</f>
        <v>32</v>
      </c>
      <c r="BN138" s="52">
        <f t="shared" ref="BN138" si="341">2^AE$112*AE138</f>
        <v>0</v>
      </c>
      <c r="BO138" s="52">
        <f t="shared" ref="BO138" si="342">2^AF$112*AF138</f>
        <v>0</v>
      </c>
      <c r="BP138" s="52">
        <f t="shared" ref="BP138" si="343">2^AG$112*AG138</f>
        <v>0</v>
      </c>
      <c r="BQ138" s="52">
        <f t="shared" ref="BQ138" si="344">2^AH$112*AH138</f>
        <v>0</v>
      </c>
      <c r="BR138" s="64">
        <f t="shared" ref="BR138" si="345">2^AI$112*AI138</f>
        <v>0</v>
      </c>
      <c r="BS138" s="67">
        <f t="shared" ref="BS138" si="346">SUM(AM138:BR138)</f>
        <v>32</v>
      </c>
    </row>
    <row r="139" spans="2:71">
      <c r="B139" s="224"/>
      <c r="C139" s="38" t="s">
        <v>35</v>
      </c>
      <c r="D139" s="51" t="str">
        <f t="shared" ref="D139:AI139" si="347">IF(TEXT(D95,"0")="1","1","0")</f>
        <v>0</v>
      </c>
      <c r="E139" s="52" t="str">
        <f t="shared" si="347"/>
        <v>0</v>
      </c>
      <c r="F139" s="52" t="str">
        <f t="shared" si="347"/>
        <v>0</v>
      </c>
      <c r="G139" s="52" t="str">
        <f t="shared" si="347"/>
        <v>0</v>
      </c>
      <c r="H139" s="52" t="str">
        <f t="shared" si="347"/>
        <v>0</v>
      </c>
      <c r="I139" s="52" t="str">
        <f t="shared" si="347"/>
        <v>0</v>
      </c>
      <c r="J139" s="52" t="str">
        <f t="shared" si="347"/>
        <v>0</v>
      </c>
      <c r="K139" s="52" t="str">
        <f t="shared" si="347"/>
        <v>0</v>
      </c>
      <c r="L139" s="52" t="str">
        <f t="shared" si="347"/>
        <v>0</v>
      </c>
      <c r="M139" s="52" t="str">
        <f t="shared" si="347"/>
        <v>0</v>
      </c>
      <c r="N139" s="52" t="str">
        <f t="shared" si="347"/>
        <v>0</v>
      </c>
      <c r="O139" s="52" t="str">
        <f t="shared" si="347"/>
        <v>0</v>
      </c>
      <c r="P139" s="52" t="str">
        <f t="shared" si="347"/>
        <v>0</v>
      </c>
      <c r="Q139" s="52" t="str">
        <f t="shared" si="347"/>
        <v>0</v>
      </c>
      <c r="R139" s="52" t="str">
        <f t="shared" si="347"/>
        <v>0</v>
      </c>
      <c r="S139" s="52" t="str">
        <f t="shared" si="347"/>
        <v>0</v>
      </c>
      <c r="T139" s="52" t="str">
        <f t="shared" si="347"/>
        <v>1</v>
      </c>
      <c r="U139" s="52" t="str">
        <f t="shared" si="347"/>
        <v>1</v>
      </c>
      <c r="V139" s="52" t="str">
        <f t="shared" si="347"/>
        <v>1</v>
      </c>
      <c r="W139" s="52" t="str">
        <f t="shared" si="347"/>
        <v>1</v>
      </c>
      <c r="X139" s="52" t="str">
        <f t="shared" si="347"/>
        <v>1</v>
      </c>
      <c r="Y139" s="52" t="str">
        <f t="shared" si="347"/>
        <v>1</v>
      </c>
      <c r="Z139" s="52" t="str">
        <f t="shared" si="347"/>
        <v>1</v>
      </c>
      <c r="AA139" s="52" t="str">
        <f t="shared" si="347"/>
        <v>1</v>
      </c>
      <c r="AB139" s="52" t="str">
        <f t="shared" si="347"/>
        <v>1</v>
      </c>
      <c r="AC139" s="52" t="str">
        <f t="shared" si="347"/>
        <v>1</v>
      </c>
      <c r="AD139" s="52" t="str">
        <f t="shared" si="347"/>
        <v>1</v>
      </c>
      <c r="AE139" s="52" t="str">
        <f t="shared" si="347"/>
        <v>1</v>
      </c>
      <c r="AF139" s="52" t="str">
        <f t="shared" si="347"/>
        <v>1</v>
      </c>
      <c r="AG139" s="52" t="str">
        <f t="shared" si="347"/>
        <v>0</v>
      </c>
      <c r="AH139" s="52" t="str">
        <f t="shared" si="347"/>
        <v>0</v>
      </c>
      <c r="AI139" s="53" t="str">
        <f t="shared" si="347"/>
        <v>0</v>
      </c>
      <c r="AJ139" s="67" t="str">
        <f t="shared" si="56"/>
        <v>FFF8</v>
      </c>
      <c r="AM139" s="51">
        <f t="shared" si="89"/>
        <v>0</v>
      </c>
      <c r="AN139" s="52">
        <f t="shared" si="57"/>
        <v>0</v>
      </c>
      <c r="AO139" s="52">
        <f t="shared" si="58"/>
        <v>0</v>
      </c>
      <c r="AP139" s="52">
        <f t="shared" si="59"/>
        <v>0</v>
      </c>
      <c r="AQ139" s="52">
        <f t="shared" si="60"/>
        <v>0</v>
      </c>
      <c r="AR139" s="52">
        <f t="shared" si="61"/>
        <v>0</v>
      </c>
      <c r="AS139" s="52">
        <f t="shared" si="62"/>
        <v>0</v>
      </c>
      <c r="AT139" s="52">
        <f t="shared" si="63"/>
        <v>0</v>
      </c>
      <c r="AU139" s="52">
        <f t="shared" si="64"/>
        <v>0</v>
      </c>
      <c r="AV139" s="52">
        <f t="shared" si="65"/>
        <v>0</v>
      </c>
      <c r="AW139" s="52">
        <f t="shared" si="66"/>
        <v>0</v>
      </c>
      <c r="AX139" s="52">
        <f t="shared" si="67"/>
        <v>0</v>
      </c>
      <c r="AY139" s="52">
        <f t="shared" si="68"/>
        <v>0</v>
      </c>
      <c r="AZ139" s="52">
        <f t="shared" si="69"/>
        <v>0</v>
      </c>
      <c r="BA139" s="52">
        <f t="shared" si="70"/>
        <v>0</v>
      </c>
      <c r="BB139" s="52">
        <f t="shared" si="71"/>
        <v>0</v>
      </c>
      <c r="BC139" s="52">
        <f t="shared" si="72"/>
        <v>32768</v>
      </c>
      <c r="BD139" s="52">
        <f t="shared" si="73"/>
        <v>16384</v>
      </c>
      <c r="BE139" s="52">
        <f t="shared" si="74"/>
        <v>8192</v>
      </c>
      <c r="BF139" s="52">
        <f t="shared" si="75"/>
        <v>4096</v>
      </c>
      <c r="BG139" s="52">
        <f t="shared" si="76"/>
        <v>2048</v>
      </c>
      <c r="BH139" s="52">
        <f t="shared" si="77"/>
        <v>1024</v>
      </c>
      <c r="BI139" s="52">
        <f t="shared" si="78"/>
        <v>512</v>
      </c>
      <c r="BJ139" s="52">
        <f t="shared" si="79"/>
        <v>256</v>
      </c>
      <c r="BK139" s="52">
        <f t="shared" si="80"/>
        <v>128</v>
      </c>
      <c r="BL139" s="52">
        <f t="shared" si="81"/>
        <v>64</v>
      </c>
      <c r="BM139" s="52">
        <f t="shared" si="82"/>
        <v>32</v>
      </c>
      <c r="BN139" s="52">
        <f t="shared" si="83"/>
        <v>16</v>
      </c>
      <c r="BO139" s="52">
        <f t="shared" si="84"/>
        <v>8</v>
      </c>
      <c r="BP139" s="52">
        <f t="shared" si="85"/>
        <v>0</v>
      </c>
      <c r="BQ139" s="52">
        <f t="shared" si="86"/>
        <v>0</v>
      </c>
      <c r="BR139" s="64">
        <f t="shared" si="87"/>
        <v>0</v>
      </c>
      <c r="BS139" s="67">
        <f t="shared" si="90"/>
        <v>65528</v>
      </c>
    </row>
    <row r="140" spans="2:71" ht="15.75" thickBot="1">
      <c r="B140" s="225"/>
      <c r="C140" s="39" t="s">
        <v>36</v>
      </c>
      <c r="D140" s="54" t="str">
        <f t="shared" ref="D140:AI140" si="348">IF(TEXT(D96,"0")="1","1","0")</f>
        <v>0</v>
      </c>
      <c r="E140" s="55" t="str">
        <f t="shared" si="348"/>
        <v>0</v>
      </c>
      <c r="F140" s="55" t="str">
        <f t="shared" si="348"/>
        <v>0</v>
      </c>
      <c r="G140" s="55" t="str">
        <f t="shared" si="348"/>
        <v>0</v>
      </c>
      <c r="H140" s="55" t="str">
        <f t="shared" si="348"/>
        <v>0</v>
      </c>
      <c r="I140" s="55" t="str">
        <f t="shared" si="348"/>
        <v>0</v>
      </c>
      <c r="J140" s="55" t="str">
        <f t="shared" si="348"/>
        <v>0</v>
      </c>
      <c r="K140" s="55" t="str">
        <f t="shared" si="348"/>
        <v>0</v>
      </c>
      <c r="L140" s="55" t="str">
        <f t="shared" si="348"/>
        <v>0</v>
      </c>
      <c r="M140" s="55" t="str">
        <f t="shared" si="348"/>
        <v>0</v>
      </c>
      <c r="N140" s="55" t="str">
        <f t="shared" si="348"/>
        <v>0</v>
      </c>
      <c r="O140" s="55" t="str">
        <f t="shared" si="348"/>
        <v>0</v>
      </c>
      <c r="P140" s="55" t="str">
        <f t="shared" si="348"/>
        <v>0</v>
      </c>
      <c r="Q140" s="55" t="str">
        <f t="shared" si="348"/>
        <v>0</v>
      </c>
      <c r="R140" s="55" t="str">
        <f t="shared" si="348"/>
        <v>0</v>
      </c>
      <c r="S140" s="55" t="str">
        <f t="shared" si="348"/>
        <v>0</v>
      </c>
      <c r="T140" s="55" t="str">
        <f t="shared" si="348"/>
        <v>1</v>
      </c>
      <c r="U140" s="55" t="str">
        <f t="shared" si="348"/>
        <v>1</v>
      </c>
      <c r="V140" s="55" t="str">
        <f t="shared" si="348"/>
        <v>1</v>
      </c>
      <c r="W140" s="55" t="str">
        <f t="shared" si="348"/>
        <v>1</v>
      </c>
      <c r="X140" s="55" t="str">
        <f t="shared" si="348"/>
        <v>1</v>
      </c>
      <c r="Y140" s="55" t="str">
        <f t="shared" si="348"/>
        <v>1</v>
      </c>
      <c r="Z140" s="55" t="str">
        <f t="shared" si="348"/>
        <v>1</v>
      </c>
      <c r="AA140" s="55" t="str">
        <f t="shared" si="348"/>
        <v>1</v>
      </c>
      <c r="AB140" s="55" t="str">
        <f t="shared" si="348"/>
        <v>1</v>
      </c>
      <c r="AC140" s="55" t="str">
        <f t="shared" si="348"/>
        <v>1</v>
      </c>
      <c r="AD140" s="55" t="str">
        <f t="shared" si="348"/>
        <v>1</v>
      </c>
      <c r="AE140" s="55" t="str">
        <f t="shared" si="348"/>
        <v>1</v>
      </c>
      <c r="AF140" s="55" t="str">
        <f t="shared" si="348"/>
        <v>1</v>
      </c>
      <c r="AG140" s="55" t="str">
        <f t="shared" si="348"/>
        <v>1</v>
      </c>
      <c r="AH140" s="55" t="str">
        <f t="shared" si="348"/>
        <v>0</v>
      </c>
      <c r="AI140" s="56" t="str">
        <f t="shared" si="348"/>
        <v>0</v>
      </c>
      <c r="AJ140" s="68" t="str">
        <f t="shared" si="56"/>
        <v>FFFC</v>
      </c>
      <c r="AM140" s="54">
        <f t="shared" si="89"/>
        <v>0</v>
      </c>
      <c r="AN140" s="55">
        <f t="shared" si="57"/>
        <v>0</v>
      </c>
      <c r="AO140" s="55">
        <f t="shared" si="58"/>
        <v>0</v>
      </c>
      <c r="AP140" s="55">
        <f t="shared" si="59"/>
        <v>0</v>
      </c>
      <c r="AQ140" s="55">
        <f t="shared" si="60"/>
        <v>0</v>
      </c>
      <c r="AR140" s="55">
        <f t="shared" si="61"/>
        <v>0</v>
      </c>
      <c r="AS140" s="55">
        <f t="shared" si="62"/>
        <v>0</v>
      </c>
      <c r="AT140" s="55">
        <f t="shared" si="63"/>
        <v>0</v>
      </c>
      <c r="AU140" s="55">
        <f t="shared" si="64"/>
        <v>0</v>
      </c>
      <c r="AV140" s="55">
        <f t="shared" si="65"/>
        <v>0</v>
      </c>
      <c r="AW140" s="55">
        <f t="shared" si="66"/>
        <v>0</v>
      </c>
      <c r="AX140" s="55">
        <f t="shared" si="67"/>
        <v>0</v>
      </c>
      <c r="AY140" s="55">
        <f t="shared" si="68"/>
        <v>0</v>
      </c>
      <c r="AZ140" s="55">
        <f t="shared" si="69"/>
        <v>0</v>
      </c>
      <c r="BA140" s="55">
        <f t="shared" si="70"/>
        <v>0</v>
      </c>
      <c r="BB140" s="55">
        <f t="shared" si="71"/>
        <v>0</v>
      </c>
      <c r="BC140" s="55">
        <f t="shared" si="72"/>
        <v>32768</v>
      </c>
      <c r="BD140" s="55">
        <f t="shared" si="73"/>
        <v>16384</v>
      </c>
      <c r="BE140" s="55">
        <f t="shared" si="74"/>
        <v>8192</v>
      </c>
      <c r="BF140" s="55">
        <f t="shared" si="75"/>
        <v>4096</v>
      </c>
      <c r="BG140" s="55">
        <f t="shared" si="76"/>
        <v>2048</v>
      </c>
      <c r="BH140" s="55">
        <f t="shared" si="77"/>
        <v>1024</v>
      </c>
      <c r="BI140" s="55">
        <f t="shared" si="78"/>
        <v>512</v>
      </c>
      <c r="BJ140" s="55">
        <f t="shared" si="79"/>
        <v>256</v>
      </c>
      <c r="BK140" s="55">
        <f t="shared" si="80"/>
        <v>128</v>
      </c>
      <c r="BL140" s="55">
        <f t="shared" si="81"/>
        <v>64</v>
      </c>
      <c r="BM140" s="55">
        <f t="shared" si="82"/>
        <v>32</v>
      </c>
      <c r="BN140" s="55">
        <f t="shared" si="83"/>
        <v>16</v>
      </c>
      <c r="BO140" s="55">
        <f t="shared" si="84"/>
        <v>8</v>
      </c>
      <c r="BP140" s="55">
        <f t="shared" si="85"/>
        <v>4</v>
      </c>
      <c r="BQ140" s="55">
        <f t="shared" si="86"/>
        <v>0</v>
      </c>
      <c r="BR140" s="65">
        <f t="shared" si="87"/>
        <v>0</v>
      </c>
      <c r="BS140" s="68">
        <f t="shared" si="90"/>
        <v>65532</v>
      </c>
    </row>
    <row r="141" spans="2:71" ht="15.75" thickBot="1">
      <c r="AM141" s="59"/>
      <c r="AN141" s="59"/>
      <c r="AO141" s="59"/>
      <c r="AP141" s="59"/>
      <c r="AQ141" s="59"/>
      <c r="AR141" s="59"/>
      <c r="AS141" s="59"/>
      <c r="AT141" s="59"/>
      <c r="AU141" s="59"/>
      <c r="AV141" s="59"/>
      <c r="AW141" s="59"/>
      <c r="AX141" s="59"/>
      <c r="AY141" s="59"/>
      <c r="AZ141" s="59"/>
      <c r="BA141" s="59"/>
      <c r="BB141" s="59"/>
      <c r="BC141" s="59"/>
      <c r="BD141" s="59"/>
      <c r="BE141" s="59"/>
      <c r="BF141" s="59"/>
      <c r="BG141" s="59"/>
      <c r="BH141" s="59"/>
      <c r="BI141" s="59"/>
      <c r="BJ141" s="59"/>
      <c r="BK141" s="59"/>
      <c r="BL141" s="59"/>
      <c r="BM141" s="59"/>
      <c r="BN141" s="59"/>
      <c r="BO141" s="59"/>
      <c r="BP141" s="59"/>
      <c r="BQ141" s="59"/>
      <c r="BR141" s="59"/>
    </row>
    <row r="142" spans="2:71">
      <c r="B142" s="226"/>
      <c r="C142" s="227"/>
      <c r="D142" s="233" t="s">
        <v>44</v>
      </c>
      <c r="E142" s="233"/>
      <c r="F142" s="233"/>
      <c r="G142" s="233"/>
      <c r="H142" s="233"/>
      <c r="I142" s="233"/>
      <c r="J142" s="233"/>
      <c r="K142" s="233"/>
      <c r="L142" s="233"/>
      <c r="M142" s="233"/>
      <c r="N142" s="233"/>
      <c r="O142" s="233"/>
      <c r="P142" s="233"/>
      <c r="Q142" s="233"/>
      <c r="R142" s="233"/>
      <c r="S142" s="233"/>
      <c r="T142" s="233"/>
      <c r="U142" s="233"/>
      <c r="V142" s="233"/>
      <c r="W142" s="233"/>
      <c r="X142" s="233"/>
      <c r="Y142" s="233"/>
      <c r="Z142" s="233"/>
      <c r="AA142" s="233"/>
      <c r="AB142" s="233"/>
      <c r="AC142" s="233"/>
      <c r="AD142" s="233"/>
      <c r="AE142" s="233"/>
      <c r="AF142" s="233"/>
      <c r="AG142" s="233"/>
      <c r="AH142" s="233"/>
      <c r="AI142" s="234"/>
      <c r="AJ142" s="235" t="s">
        <v>47</v>
      </c>
      <c r="AM142" s="230" t="s">
        <v>45</v>
      </c>
      <c r="AN142" s="231"/>
      <c r="AO142" s="231"/>
      <c r="AP142" s="231"/>
      <c r="AQ142" s="231"/>
      <c r="AR142" s="231"/>
      <c r="AS142" s="231"/>
      <c r="AT142" s="231"/>
      <c r="AU142" s="231"/>
      <c r="AV142" s="231"/>
      <c r="AW142" s="231"/>
      <c r="AX142" s="231"/>
      <c r="AY142" s="231"/>
      <c r="AZ142" s="231"/>
      <c r="BA142" s="231"/>
      <c r="BB142" s="231"/>
      <c r="BC142" s="231"/>
      <c r="BD142" s="231"/>
      <c r="BE142" s="231"/>
      <c r="BF142" s="231"/>
      <c r="BG142" s="231"/>
      <c r="BH142" s="231"/>
      <c r="BI142" s="231"/>
      <c r="BJ142" s="231"/>
      <c r="BK142" s="231"/>
      <c r="BL142" s="231"/>
      <c r="BM142" s="231"/>
      <c r="BN142" s="231"/>
      <c r="BO142" s="231"/>
      <c r="BP142" s="231"/>
      <c r="BQ142" s="231"/>
      <c r="BR142" s="232"/>
      <c r="BS142" s="240" t="s">
        <v>46</v>
      </c>
    </row>
    <row r="143" spans="2:71" ht="15.75" thickBot="1">
      <c r="B143" s="228"/>
      <c r="C143" s="229"/>
      <c r="D143" s="19">
        <v>31</v>
      </c>
      <c r="E143" s="19">
        <f>D143-1</f>
        <v>30</v>
      </c>
      <c r="F143" s="19">
        <f t="shared" ref="F143:AI143" si="349">E143-1</f>
        <v>29</v>
      </c>
      <c r="G143" s="19">
        <f t="shared" si="349"/>
        <v>28</v>
      </c>
      <c r="H143" s="19">
        <f t="shared" si="349"/>
        <v>27</v>
      </c>
      <c r="I143" s="19">
        <f t="shared" si="349"/>
        <v>26</v>
      </c>
      <c r="J143" s="19">
        <f t="shared" si="349"/>
        <v>25</v>
      </c>
      <c r="K143" s="19">
        <f t="shared" si="349"/>
        <v>24</v>
      </c>
      <c r="L143" s="19">
        <f t="shared" si="349"/>
        <v>23</v>
      </c>
      <c r="M143" s="19">
        <f t="shared" si="349"/>
        <v>22</v>
      </c>
      <c r="N143" s="19">
        <f t="shared" si="349"/>
        <v>21</v>
      </c>
      <c r="O143" s="19">
        <f t="shared" si="349"/>
        <v>20</v>
      </c>
      <c r="P143" s="19">
        <f t="shared" si="349"/>
        <v>19</v>
      </c>
      <c r="Q143" s="19">
        <f t="shared" si="349"/>
        <v>18</v>
      </c>
      <c r="R143" s="19">
        <f t="shared" si="349"/>
        <v>17</v>
      </c>
      <c r="S143" s="19">
        <f t="shared" si="349"/>
        <v>16</v>
      </c>
      <c r="T143" s="19">
        <f t="shared" si="349"/>
        <v>15</v>
      </c>
      <c r="U143" s="19">
        <f t="shared" si="349"/>
        <v>14</v>
      </c>
      <c r="V143" s="19">
        <f t="shared" si="349"/>
        <v>13</v>
      </c>
      <c r="W143" s="19">
        <f t="shared" si="349"/>
        <v>12</v>
      </c>
      <c r="X143" s="19">
        <f t="shared" si="349"/>
        <v>11</v>
      </c>
      <c r="Y143" s="19">
        <f t="shared" si="349"/>
        <v>10</v>
      </c>
      <c r="Z143" s="19">
        <f t="shared" si="349"/>
        <v>9</v>
      </c>
      <c r="AA143" s="19">
        <f t="shared" si="349"/>
        <v>8</v>
      </c>
      <c r="AB143" s="19">
        <f t="shared" si="349"/>
        <v>7</v>
      </c>
      <c r="AC143" s="19">
        <f t="shared" si="349"/>
        <v>6</v>
      </c>
      <c r="AD143" s="19">
        <f t="shared" si="349"/>
        <v>5</v>
      </c>
      <c r="AE143" s="19">
        <f t="shared" si="349"/>
        <v>4</v>
      </c>
      <c r="AF143" s="19">
        <f t="shared" si="349"/>
        <v>3</v>
      </c>
      <c r="AG143" s="19">
        <f t="shared" si="349"/>
        <v>2</v>
      </c>
      <c r="AH143" s="19">
        <f t="shared" si="349"/>
        <v>1</v>
      </c>
      <c r="AI143" s="20">
        <f t="shared" si="349"/>
        <v>0</v>
      </c>
      <c r="AJ143" s="236"/>
      <c r="AM143" s="62">
        <v>31</v>
      </c>
      <c r="AN143" s="21">
        <f>AM143-1</f>
        <v>30</v>
      </c>
      <c r="AO143" s="21">
        <f t="shared" ref="AO143:BR143" si="350">AN143-1</f>
        <v>29</v>
      </c>
      <c r="AP143" s="21">
        <f t="shared" si="350"/>
        <v>28</v>
      </c>
      <c r="AQ143" s="21">
        <f t="shared" si="350"/>
        <v>27</v>
      </c>
      <c r="AR143" s="21">
        <f t="shared" si="350"/>
        <v>26</v>
      </c>
      <c r="AS143" s="21">
        <f t="shared" si="350"/>
        <v>25</v>
      </c>
      <c r="AT143" s="21">
        <f t="shared" si="350"/>
        <v>24</v>
      </c>
      <c r="AU143" s="21">
        <f t="shared" si="350"/>
        <v>23</v>
      </c>
      <c r="AV143" s="21">
        <f t="shared" si="350"/>
        <v>22</v>
      </c>
      <c r="AW143" s="21">
        <f t="shared" si="350"/>
        <v>21</v>
      </c>
      <c r="AX143" s="21">
        <f t="shared" si="350"/>
        <v>20</v>
      </c>
      <c r="AY143" s="21">
        <f t="shared" si="350"/>
        <v>19</v>
      </c>
      <c r="AZ143" s="21">
        <f t="shared" si="350"/>
        <v>18</v>
      </c>
      <c r="BA143" s="21">
        <f t="shared" si="350"/>
        <v>17</v>
      </c>
      <c r="BB143" s="21">
        <f t="shared" si="350"/>
        <v>16</v>
      </c>
      <c r="BC143" s="21">
        <f t="shared" si="350"/>
        <v>15</v>
      </c>
      <c r="BD143" s="21">
        <f t="shared" si="350"/>
        <v>14</v>
      </c>
      <c r="BE143" s="21">
        <f t="shared" si="350"/>
        <v>13</v>
      </c>
      <c r="BF143" s="21">
        <f t="shared" si="350"/>
        <v>12</v>
      </c>
      <c r="BG143" s="21">
        <f t="shared" si="350"/>
        <v>11</v>
      </c>
      <c r="BH143" s="21">
        <f t="shared" si="350"/>
        <v>10</v>
      </c>
      <c r="BI143" s="21">
        <f t="shared" si="350"/>
        <v>9</v>
      </c>
      <c r="BJ143" s="21">
        <f t="shared" si="350"/>
        <v>8</v>
      </c>
      <c r="BK143" s="21">
        <f t="shared" si="350"/>
        <v>7</v>
      </c>
      <c r="BL143" s="21">
        <f t="shared" si="350"/>
        <v>6</v>
      </c>
      <c r="BM143" s="21">
        <f t="shared" si="350"/>
        <v>5</v>
      </c>
      <c r="BN143" s="21">
        <f t="shared" si="350"/>
        <v>4</v>
      </c>
      <c r="BO143" s="21">
        <f t="shared" si="350"/>
        <v>3</v>
      </c>
      <c r="BP143" s="21">
        <f t="shared" si="350"/>
        <v>2</v>
      </c>
      <c r="BQ143" s="21">
        <f t="shared" si="350"/>
        <v>1</v>
      </c>
      <c r="BR143" s="69">
        <f t="shared" si="350"/>
        <v>0</v>
      </c>
      <c r="BS143" s="241"/>
    </row>
    <row r="144" spans="2:71" ht="15.75" customHeight="1">
      <c r="B144" s="223" t="s">
        <v>37</v>
      </c>
      <c r="C144" s="41" t="str">
        <f>'Memory Regions'!B4</f>
        <v>SDRAM_PAGE</v>
      </c>
      <c r="D144" s="48" t="str">
        <f>IF(OR(TEXT(D69,"0")="1",TEXT(D69,"0")="A"),"1","0")</f>
        <v>0</v>
      </c>
      <c r="E144" s="49" t="str">
        <f t="shared" ref="E144:AI144" si="351">IF(OR(TEXT(E69,"0")="1",TEXT(E69,"0")="A"),"1","0")</f>
        <v>0</v>
      </c>
      <c r="F144" s="49" t="str">
        <f t="shared" si="351"/>
        <v>0</v>
      </c>
      <c r="G144" s="49" t="str">
        <f t="shared" si="351"/>
        <v>0</v>
      </c>
      <c r="H144" s="49" t="str">
        <f t="shared" si="351"/>
        <v>0</v>
      </c>
      <c r="I144" s="49" t="str">
        <f t="shared" si="351"/>
        <v>0</v>
      </c>
      <c r="J144" s="49" t="str">
        <f t="shared" si="351"/>
        <v>0</v>
      </c>
      <c r="K144" s="49" t="str">
        <f t="shared" si="351"/>
        <v>0</v>
      </c>
      <c r="L144" s="49" t="str">
        <f t="shared" si="351"/>
        <v>0</v>
      </c>
      <c r="M144" s="49" t="str">
        <f t="shared" si="351"/>
        <v>0</v>
      </c>
      <c r="N144" s="49" t="str">
        <f t="shared" si="351"/>
        <v>0</v>
      </c>
      <c r="O144" s="49" t="str">
        <f t="shared" si="351"/>
        <v>0</v>
      </c>
      <c r="P144" s="49" t="str">
        <f t="shared" si="351"/>
        <v>0</v>
      </c>
      <c r="Q144" s="49" t="str">
        <f t="shared" si="351"/>
        <v>0</v>
      </c>
      <c r="R144" s="49" t="str">
        <f t="shared" si="351"/>
        <v>0</v>
      </c>
      <c r="S144" s="49" t="str">
        <f t="shared" si="351"/>
        <v>0</v>
      </c>
      <c r="T144" s="49" t="str">
        <f t="shared" si="351"/>
        <v>0</v>
      </c>
      <c r="U144" s="49" t="str">
        <f t="shared" si="351"/>
        <v>0</v>
      </c>
      <c r="V144" s="49" t="str">
        <f t="shared" si="351"/>
        <v>0</v>
      </c>
      <c r="W144" s="49" t="str">
        <f t="shared" si="351"/>
        <v>0</v>
      </c>
      <c r="X144" s="49" t="str">
        <f t="shared" si="351"/>
        <v>0</v>
      </c>
      <c r="Y144" s="49" t="str">
        <f t="shared" si="351"/>
        <v>0</v>
      </c>
      <c r="Z144" s="49" t="str">
        <f t="shared" si="351"/>
        <v>0</v>
      </c>
      <c r="AA144" s="49" t="str">
        <f t="shared" si="351"/>
        <v>0</v>
      </c>
      <c r="AB144" s="49" t="str">
        <f t="shared" si="351"/>
        <v>0</v>
      </c>
      <c r="AC144" s="49" t="str">
        <f t="shared" si="351"/>
        <v>0</v>
      </c>
      <c r="AD144" s="49" t="str">
        <f t="shared" si="351"/>
        <v>0</v>
      </c>
      <c r="AE144" s="49" t="str">
        <f t="shared" si="351"/>
        <v>0</v>
      </c>
      <c r="AF144" s="49" t="str">
        <f t="shared" si="351"/>
        <v>0</v>
      </c>
      <c r="AG144" s="49" t="str">
        <f t="shared" si="351"/>
        <v>0</v>
      </c>
      <c r="AH144" s="49" t="str">
        <f t="shared" si="351"/>
        <v>0</v>
      </c>
      <c r="AI144" s="50" t="str">
        <f t="shared" si="351"/>
        <v>0</v>
      </c>
      <c r="AJ144" s="124" t="str">
        <f t="shared" ref="AJ144:AJ171" si="352">DEC2HEX(BS144)</f>
        <v>0</v>
      </c>
      <c r="AM144" s="60">
        <f>2^D$112*D144</f>
        <v>0</v>
      </c>
      <c r="AN144" s="61">
        <f t="shared" ref="AN144:AN171" si="353">2^E$112*E144</f>
        <v>0</v>
      </c>
      <c r="AO144" s="61">
        <f t="shared" ref="AO144:AO171" si="354">2^F$112*F144</f>
        <v>0</v>
      </c>
      <c r="AP144" s="61">
        <f t="shared" ref="AP144:AP171" si="355">2^G$112*G144</f>
        <v>0</v>
      </c>
      <c r="AQ144" s="61">
        <f t="shared" ref="AQ144:AQ171" si="356">2^H$112*H144</f>
        <v>0</v>
      </c>
      <c r="AR144" s="61">
        <f t="shared" ref="AR144:AR171" si="357">2^I$112*I144</f>
        <v>0</v>
      </c>
      <c r="AS144" s="61">
        <f t="shared" ref="AS144:AS171" si="358">2^J$112*J144</f>
        <v>0</v>
      </c>
      <c r="AT144" s="61">
        <f t="shared" ref="AT144:AT171" si="359">2^K$112*K144</f>
        <v>0</v>
      </c>
      <c r="AU144" s="61">
        <f t="shared" ref="AU144:AU171" si="360">2^L$112*L144</f>
        <v>0</v>
      </c>
      <c r="AV144" s="61">
        <f t="shared" ref="AV144:AV171" si="361">2^M$112*M144</f>
        <v>0</v>
      </c>
      <c r="AW144" s="61">
        <f t="shared" ref="AW144:AW171" si="362">2^N$112*N144</f>
        <v>0</v>
      </c>
      <c r="AX144" s="61">
        <f t="shared" ref="AX144:AX171" si="363">2^O$112*O144</f>
        <v>0</v>
      </c>
      <c r="AY144" s="61">
        <f t="shared" ref="AY144:AY171" si="364">2^P$112*P144</f>
        <v>0</v>
      </c>
      <c r="AZ144" s="61">
        <f t="shared" ref="AZ144:AZ171" si="365">2^Q$112*Q144</f>
        <v>0</v>
      </c>
      <c r="BA144" s="61">
        <f t="shared" ref="BA144:BA171" si="366">2^R$112*R144</f>
        <v>0</v>
      </c>
      <c r="BB144" s="61">
        <f t="shared" ref="BB144:BB171" si="367">2^S$112*S144</f>
        <v>0</v>
      </c>
      <c r="BC144" s="61">
        <f t="shared" ref="BC144:BC171" si="368">2^T$112*T144</f>
        <v>0</v>
      </c>
      <c r="BD144" s="61">
        <f t="shared" ref="BD144:BD171" si="369">2^U$112*U144</f>
        <v>0</v>
      </c>
      <c r="BE144" s="61">
        <f t="shared" ref="BE144:BE171" si="370">2^V$112*V144</f>
        <v>0</v>
      </c>
      <c r="BF144" s="61">
        <f t="shared" ref="BF144:BF171" si="371">2^W$112*W144</f>
        <v>0</v>
      </c>
      <c r="BG144" s="61">
        <f t="shared" ref="BG144:BG171" si="372">2^X$112*X144</f>
        <v>0</v>
      </c>
      <c r="BH144" s="61">
        <f t="shared" ref="BH144:BH171" si="373">2^Y$112*Y144</f>
        <v>0</v>
      </c>
      <c r="BI144" s="61">
        <f t="shared" ref="BI144:BI171" si="374">2^Z$112*Z144</f>
        <v>0</v>
      </c>
      <c r="BJ144" s="61">
        <f t="shared" ref="BJ144:BJ171" si="375">2^AA$112*AA144</f>
        <v>0</v>
      </c>
      <c r="BK144" s="61">
        <f t="shared" ref="BK144:BK171" si="376">2^AB$112*AB144</f>
        <v>0</v>
      </c>
      <c r="BL144" s="61">
        <f t="shared" ref="BL144:BL171" si="377">2^AC$112*AC144</f>
        <v>0</v>
      </c>
      <c r="BM144" s="61">
        <f t="shared" ref="BM144:BM171" si="378">2^AD$112*AD144</f>
        <v>0</v>
      </c>
      <c r="BN144" s="61">
        <f t="shared" ref="BN144:BN171" si="379">2^AE$112*AE144</f>
        <v>0</v>
      </c>
      <c r="BO144" s="61">
        <f t="shared" ref="BO144:BO171" si="380">2^AF$112*AF144</f>
        <v>0</v>
      </c>
      <c r="BP144" s="61">
        <f t="shared" ref="BP144:BP171" si="381">2^AG$112*AG144</f>
        <v>0</v>
      </c>
      <c r="BQ144" s="61">
        <f t="shared" ref="BQ144:BQ171" si="382">2^AH$112*AH144</f>
        <v>0</v>
      </c>
      <c r="BR144" s="63">
        <f t="shared" ref="BR144:BR171" si="383">2^AI$112*AI144</f>
        <v>0</v>
      </c>
      <c r="BS144" s="66">
        <f>SUM(AM144:BR144)</f>
        <v>0</v>
      </c>
    </row>
    <row r="145" spans="2:71">
      <c r="B145" s="224"/>
      <c r="C145" s="45" t="str">
        <f>'Memory Regions'!B5</f>
        <v>SDRAM</v>
      </c>
      <c r="D145" s="51" t="str">
        <f t="shared" ref="D145:AI145" si="384">IF(OR(TEXT(D70,"0")="1",TEXT(D70,"0")="A"),"1","0")</f>
        <v>0</v>
      </c>
      <c r="E145" s="52" t="str">
        <f t="shared" si="384"/>
        <v>0</v>
      </c>
      <c r="F145" s="52" t="str">
        <f t="shared" si="384"/>
        <v>0</v>
      </c>
      <c r="G145" s="52" t="str">
        <f t="shared" si="384"/>
        <v>0</v>
      </c>
      <c r="H145" s="52" t="str">
        <f t="shared" si="384"/>
        <v>0</v>
      </c>
      <c r="I145" s="52" t="str">
        <f t="shared" si="384"/>
        <v>0</v>
      </c>
      <c r="J145" s="52" t="str">
        <f t="shared" si="384"/>
        <v>0</v>
      </c>
      <c r="K145" s="52" t="str">
        <f t="shared" si="384"/>
        <v>0</v>
      </c>
      <c r="L145" s="52" t="str">
        <f t="shared" si="384"/>
        <v>0</v>
      </c>
      <c r="M145" s="52" t="str">
        <f t="shared" si="384"/>
        <v>0</v>
      </c>
      <c r="N145" s="52" t="str">
        <f t="shared" si="384"/>
        <v>0</v>
      </c>
      <c r="O145" s="52" t="str">
        <f t="shared" si="384"/>
        <v>0</v>
      </c>
      <c r="P145" s="52" t="str">
        <f t="shared" si="384"/>
        <v>0</v>
      </c>
      <c r="Q145" s="52" t="str">
        <f t="shared" si="384"/>
        <v>0</v>
      </c>
      <c r="R145" s="52" t="str">
        <f t="shared" si="384"/>
        <v>0</v>
      </c>
      <c r="S145" s="52" t="str">
        <f t="shared" si="384"/>
        <v>1</v>
      </c>
      <c r="T145" s="52" t="str">
        <f t="shared" si="384"/>
        <v>1</v>
      </c>
      <c r="U145" s="52" t="str">
        <f t="shared" si="384"/>
        <v>1</v>
      </c>
      <c r="V145" s="52" t="str">
        <f t="shared" si="384"/>
        <v>1</v>
      </c>
      <c r="W145" s="52" t="str">
        <f t="shared" si="384"/>
        <v>1</v>
      </c>
      <c r="X145" s="52" t="str">
        <f t="shared" si="384"/>
        <v>1</v>
      </c>
      <c r="Y145" s="52" t="str">
        <f t="shared" si="384"/>
        <v>1</v>
      </c>
      <c r="Z145" s="52" t="str">
        <f t="shared" si="384"/>
        <v>1</v>
      </c>
      <c r="AA145" s="52" t="str">
        <f t="shared" si="384"/>
        <v>1</v>
      </c>
      <c r="AB145" s="52" t="str">
        <f t="shared" si="384"/>
        <v>1</v>
      </c>
      <c r="AC145" s="52" t="str">
        <f t="shared" si="384"/>
        <v>1</v>
      </c>
      <c r="AD145" s="52" t="str">
        <f t="shared" si="384"/>
        <v>1</v>
      </c>
      <c r="AE145" s="52" t="str">
        <f t="shared" si="384"/>
        <v>1</v>
      </c>
      <c r="AF145" s="52" t="str">
        <f t="shared" si="384"/>
        <v>1</v>
      </c>
      <c r="AG145" s="52" t="str">
        <f t="shared" si="384"/>
        <v>1</v>
      </c>
      <c r="AH145" s="52" t="str">
        <f t="shared" si="384"/>
        <v>1</v>
      </c>
      <c r="AI145" s="53" t="str">
        <f t="shared" si="384"/>
        <v>1</v>
      </c>
      <c r="AJ145" s="125" t="str">
        <f t="shared" si="352"/>
        <v>1FFFF</v>
      </c>
      <c r="AM145" s="51">
        <f t="shared" ref="AM145:AM171" si="385">2^D$112*D145</f>
        <v>0</v>
      </c>
      <c r="AN145" s="52">
        <f t="shared" si="353"/>
        <v>0</v>
      </c>
      <c r="AO145" s="52">
        <f t="shared" si="354"/>
        <v>0</v>
      </c>
      <c r="AP145" s="52">
        <f t="shared" si="355"/>
        <v>0</v>
      </c>
      <c r="AQ145" s="52">
        <f t="shared" si="356"/>
        <v>0</v>
      </c>
      <c r="AR145" s="52">
        <f t="shared" si="357"/>
        <v>0</v>
      </c>
      <c r="AS145" s="52">
        <f t="shared" si="358"/>
        <v>0</v>
      </c>
      <c r="AT145" s="52">
        <f t="shared" si="359"/>
        <v>0</v>
      </c>
      <c r="AU145" s="52">
        <f t="shared" si="360"/>
        <v>0</v>
      </c>
      <c r="AV145" s="52">
        <f t="shared" si="361"/>
        <v>0</v>
      </c>
      <c r="AW145" s="52">
        <f t="shared" si="362"/>
        <v>0</v>
      </c>
      <c r="AX145" s="52">
        <f t="shared" si="363"/>
        <v>0</v>
      </c>
      <c r="AY145" s="52">
        <f t="shared" si="364"/>
        <v>0</v>
      </c>
      <c r="AZ145" s="52">
        <f t="shared" si="365"/>
        <v>0</v>
      </c>
      <c r="BA145" s="52">
        <f t="shared" si="366"/>
        <v>0</v>
      </c>
      <c r="BB145" s="52">
        <f t="shared" si="367"/>
        <v>65536</v>
      </c>
      <c r="BC145" s="52">
        <f t="shared" si="368"/>
        <v>32768</v>
      </c>
      <c r="BD145" s="52">
        <f t="shared" si="369"/>
        <v>16384</v>
      </c>
      <c r="BE145" s="52">
        <f t="shared" si="370"/>
        <v>8192</v>
      </c>
      <c r="BF145" s="52">
        <f t="shared" si="371"/>
        <v>4096</v>
      </c>
      <c r="BG145" s="52">
        <f t="shared" si="372"/>
        <v>2048</v>
      </c>
      <c r="BH145" s="52">
        <f t="shared" si="373"/>
        <v>1024</v>
      </c>
      <c r="BI145" s="52">
        <f t="shared" si="374"/>
        <v>512</v>
      </c>
      <c r="BJ145" s="52">
        <f t="shared" si="375"/>
        <v>256</v>
      </c>
      <c r="BK145" s="52">
        <f t="shared" si="376"/>
        <v>128</v>
      </c>
      <c r="BL145" s="52">
        <f t="shared" si="377"/>
        <v>64</v>
      </c>
      <c r="BM145" s="52">
        <f t="shared" si="378"/>
        <v>32</v>
      </c>
      <c r="BN145" s="52">
        <f t="shared" si="379"/>
        <v>16</v>
      </c>
      <c r="BO145" s="52">
        <f t="shared" si="380"/>
        <v>8</v>
      </c>
      <c r="BP145" s="52">
        <f t="shared" si="381"/>
        <v>4</v>
      </c>
      <c r="BQ145" s="52">
        <f t="shared" si="382"/>
        <v>2</v>
      </c>
      <c r="BR145" s="64">
        <f t="shared" si="383"/>
        <v>1</v>
      </c>
      <c r="BS145" s="67">
        <f t="shared" ref="BS145:BS171" si="386">SUM(AM145:BR145)</f>
        <v>131071</v>
      </c>
    </row>
    <row r="146" spans="2:71">
      <c r="B146" s="224"/>
      <c r="C146" s="45" t="str">
        <f>'Memory Regions'!B6</f>
        <v>AUDIO</v>
      </c>
      <c r="D146" s="51" t="str">
        <f t="shared" ref="D146:AI146" si="387">IF(OR(TEXT(D71,"0")="1",TEXT(D71,"0")="A"),"1","0")</f>
        <v>0</v>
      </c>
      <c r="E146" s="52" t="str">
        <f t="shared" si="387"/>
        <v>0</v>
      </c>
      <c r="F146" s="52" t="str">
        <f t="shared" si="387"/>
        <v>0</v>
      </c>
      <c r="G146" s="52" t="str">
        <f t="shared" si="387"/>
        <v>0</v>
      </c>
      <c r="H146" s="52" t="str">
        <f t="shared" si="387"/>
        <v>0</v>
      </c>
      <c r="I146" s="52" t="str">
        <f t="shared" si="387"/>
        <v>0</v>
      </c>
      <c r="J146" s="52" t="str">
        <f t="shared" si="387"/>
        <v>0</v>
      </c>
      <c r="K146" s="52" t="str">
        <f t="shared" si="387"/>
        <v>0</v>
      </c>
      <c r="L146" s="52" t="str">
        <f t="shared" si="387"/>
        <v>0</v>
      </c>
      <c r="M146" s="52" t="str">
        <f t="shared" si="387"/>
        <v>0</v>
      </c>
      <c r="N146" s="52" t="str">
        <f t="shared" si="387"/>
        <v>0</v>
      </c>
      <c r="O146" s="52" t="str">
        <f t="shared" si="387"/>
        <v>0</v>
      </c>
      <c r="P146" s="52" t="str">
        <f t="shared" si="387"/>
        <v>0</v>
      </c>
      <c r="Q146" s="52" t="str">
        <f t="shared" si="387"/>
        <v>1</v>
      </c>
      <c r="R146" s="52" t="str">
        <f t="shared" si="387"/>
        <v>0</v>
      </c>
      <c r="S146" s="52" t="str">
        <f t="shared" si="387"/>
        <v>0</v>
      </c>
      <c r="T146" s="52" t="str">
        <f t="shared" si="387"/>
        <v>1</v>
      </c>
      <c r="U146" s="52" t="str">
        <f t="shared" si="387"/>
        <v>1</v>
      </c>
      <c r="V146" s="52" t="str">
        <f t="shared" si="387"/>
        <v>1</v>
      </c>
      <c r="W146" s="52" t="str">
        <f t="shared" si="387"/>
        <v>1</v>
      </c>
      <c r="X146" s="52" t="str">
        <f t="shared" si="387"/>
        <v>0</v>
      </c>
      <c r="Y146" s="52" t="str">
        <f t="shared" si="387"/>
        <v>0</v>
      </c>
      <c r="Z146" s="52" t="str">
        <f t="shared" si="387"/>
        <v>1</v>
      </c>
      <c r="AA146" s="52" t="str">
        <f t="shared" si="387"/>
        <v>1</v>
      </c>
      <c r="AB146" s="52" t="str">
        <f t="shared" si="387"/>
        <v>1</v>
      </c>
      <c r="AC146" s="52" t="str">
        <f t="shared" si="387"/>
        <v>1</v>
      </c>
      <c r="AD146" s="52" t="str">
        <f t="shared" si="387"/>
        <v>1</v>
      </c>
      <c r="AE146" s="52" t="str">
        <f t="shared" si="387"/>
        <v>1</v>
      </c>
      <c r="AF146" s="52" t="str">
        <f t="shared" si="387"/>
        <v>1</v>
      </c>
      <c r="AG146" s="52" t="str">
        <f t="shared" si="387"/>
        <v>1</v>
      </c>
      <c r="AH146" s="52" t="str">
        <f t="shared" si="387"/>
        <v>1</v>
      </c>
      <c r="AI146" s="53" t="str">
        <f t="shared" si="387"/>
        <v>1</v>
      </c>
      <c r="AJ146" s="125" t="str">
        <f t="shared" si="352"/>
        <v>4F3FF</v>
      </c>
      <c r="AM146" s="51">
        <f t="shared" si="385"/>
        <v>0</v>
      </c>
      <c r="AN146" s="52">
        <f t="shared" si="353"/>
        <v>0</v>
      </c>
      <c r="AO146" s="52">
        <f t="shared" si="354"/>
        <v>0</v>
      </c>
      <c r="AP146" s="52">
        <f t="shared" si="355"/>
        <v>0</v>
      </c>
      <c r="AQ146" s="52">
        <f t="shared" si="356"/>
        <v>0</v>
      </c>
      <c r="AR146" s="52">
        <f t="shared" si="357"/>
        <v>0</v>
      </c>
      <c r="AS146" s="52">
        <f t="shared" si="358"/>
        <v>0</v>
      </c>
      <c r="AT146" s="52">
        <f t="shared" si="359"/>
        <v>0</v>
      </c>
      <c r="AU146" s="52">
        <f t="shared" si="360"/>
        <v>0</v>
      </c>
      <c r="AV146" s="52">
        <f t="shared" si="361"/>
        <v>0</v>
      </c>
      <c r="AW146" s="52">
        <f t="shared" si="362"/>
        <v>0</v>
      </c>
      <c r="AX146" s="52">
        <f t="shared" si="363"/>
        <v>0</v>
      </c>
      <c r="AY146" s="52">
        <f t="shared" si="364"/>
        <v>0</v>
      </c>
      <c r="AZ146" s="52">
        <f t="shared" si="365"/>
        <v>262144</v>
      </c>
      <c r="BA146" s="52">
        <f t="shared" si="366"/>
        <v>0</v>
      </c>
      <c r="BB146" s="52">
        <f t="shared" si="367"/>
        <v>0</v>
      </c>
      <c r="BC146" s="52">
        <f t="shared" si="368"/>
        <v>32768</v>
      </c>
      <c r="BD146" s="52">
        <f t="shared" si="369"/>
        <v>16384</v>
      </c>
      <c r="BE146" s="52">
        <f t="shared" si="370"/>
        <v>8192</v>
      </c>
      <c r="BF146" s="52">
        <f t="shared" si="371"/>
        <v>4096</v>
      </c>
      <c r="BG146" s="52">
        <f t="shared" si="372"/>
        <v>0</v>
      </c>
      <c r="BH146" s="52">
        <f t="shared" si="373"/>
        <v>0</v>
      </c>
      <c r="BI146" s="52">
        <f t="shared" si="374"/>
        <v>512</v>
      </c>
      <c r="BJ146" s="52">
        <f t="shared" si="375"/>
        <v>256</v>
      </c>
      <c r="BK146" s="52">
        <f t="shared" si="376"/>
        <v>128</v>
      </c>
      <c r="BL146" s="52">
        <f t="shared" si="377"/>
        <v>64</v>
      </c>
      <c r="BM146" s="52">
        <f t="shared" si="378"/>
        <v>32</v>
      </c>
      <c r="BN146" s="52">
        <f t="shared" si="379"/>
        <v>16</v>
      </c>
      <c r="BO146" s="52">
        <f t="shared" si="380"/>
        <v>8</v>
      </c>
      <c r="BP146" s="52">
        <f t="shared" si="381"/>
        <v>4</v>
      </c>
      <c r="BQ146" s="52">
        <f t="shared" si="382"/>
        <v>2</v>
      </c>
      <c r="BR146" s="64">
        <f t="shared" si="383"/>
        <v>1</v>
      </c>
      <c r="BS146" s="67">
        <f t="shared" si="386"/>
        <v>324607</v>
      </c>
    </row>
    <row r="147" spans="2:71">
      <c r="B147" s="224"/>
      <c r="C147" s="45" t="str">
        <f>'Memory Regions'!B7</f>
        <v>VIDEO</v>
      </c>
      <c r="D147" s="51" t="str">
        <f t="shared" ref="D147:AI147" si="388">IF(OR(TEXT(D72,"0")="1",TEXT(D72,"0")="A"),"1","0")</f>
        <v>0</v>
      </c>
      <c r="E147" s="52" t="str">
        <f t="shared" si="388"/>
        <v>0</v>
      </c>
      <c r="F147" s="52" t="str">
        <f t="shared" si="388"/>
        <v>0</v>
      </c>
      <c r="G147" s="52" t="str">
        <f t="shared" si="388"/>
        <v>0</v>
      </c>
      <c r="H147" s="52" t="str">
        <f t="shared" si="388"/>
        <v>0</v>
      </c>
      <c r="I147" s="52" t="str">
        <f t="shared" si="388"/>
        <v>0</v>
      </c>
      <c r="J147" s="52" t="str">
        <f t="shared" si="388"/>
        <v>0</v>
      </c>
      <c r="K147" s="52" t="str">
        <f t="shared" si="388"/>
        <v>0</v>
      </c>
      <c r="L147" s="52" t="str">
        <f t="shared" si="388"/>
        <v>0</v>
      </c>
      <c r="M147" s="52" t="str">
        <f t="shared" si="388"/>
        <v>0</v>
      </c>
      <c r="N147" s="52" t="str">
        <f t="shared" si="388"/>
        <v>0</v>
      </c>
      <c r="O147" s="52" t="str">
        <f t="shared" si="388"/>
        <v>0</v>
      </c>
      <c r="P147" s="52" t="str">
        <f t="shared" si="388"/>
        <v>0</v>
      </c>
      <c r="Q147" s="52" t="str">
        <f t="shared" si="388"/>
        <v>1</v>
      </c>
      <c r="R147" s="52" t="str">
        <f t="shared" si="388"/>
        <v>0</v>
      </c>
      <c r="S147" s="52" t="str">
        <f t="shared" si="388"/>
        <v>0</v>
      </c>
      <c r="T147" s="52" t="str">
        <f t="shared" si="388"/>
        <v>1</v>
      </c>
      <c r="U147" s="52" t="str">
        <f t="shared" si="388"/>
        <v>1</v>
      </c>
      <c r="V147" s="52" t="str">
        <f t="shared" si="388"/>
        <v>1</v>
      </c>
      <c r="W147" s="52" t="str">
        <f t="shared" si="388"/>
        <v>1</v>
      </c>
      <c r="X147" s="52" t="str">
        <f t="shared" si="388"/>
        <v>0</v>
      </c>
      <c r="Y147" s="52" t="str">
        <f t="shared" si="388"/>
        <v>1</v>
      </c>
      <c r="Z147" s="52" t="str">
        <f t="shared" si="388"/>
        <v>1</v>
      </c>
      <c r="AA147" s="52" t="str">
        <f t="shared" si="388"/>
        <v>1</v>
      </c>
      <c r="AB147" s="52" t="str">
        <f t="shared" si="388"/>
        <v>1</v>
      </c>
      <c r="AC147" s="52" t="str">
        <f t="shared" si="388"/>
        <v>1</v>
      </c>
      <c r="AD147" s="52" t="str">
        <f t="shared" si="388"/>
        <v>1</v>
      </c>
      <c r="AE147" s="52" t="str">
        <f t="shared" si="388"/>
        <v>1</v>
      </c>
      <c r="AF147" s="52" t="str">
        <f t="shared" si="388"/>
        <v>1</v>
      </c>
      <c r="AG147" s="52" t="str">
        <f t="shared" si="388"/>
        <v>1</v>
      </c>
      <c r="AH147" s="52" t="str">
        <f t="shared" si="388"/>
        <v>1</v>
      </c>
      <c r="AI147" s="53" t="str">
        <f t="shared" si="388"/>
        <v>1</v>
      </c>
      <c r="AJ147" s="125" t="str">
        <f t="shared" si="352"/>
        <v>4F7FF</v>
      </c>
      <c r="AM147" s="51">
        <f t="shared" si="385"/>
        <v>0</v>
      </c>
      <c r="AN147" s="52">
        <f t="shared" si="353"/>
        <v>0</v>
      </c>
      <c r="AO147" s="52">
        <f t="shared" si="354"/>
        <v>0</v>
      </c>
      <c r="AP147" s="52">
        <f t="shared" si="355"/>
        <v>0</v>
      </c>
      <c r="AQ147" s="52">
        <f t="shared" si="356"/>
        <v>0</v>
      </c>
      <c r="AR147" s="52">
        <f t="shared" si="357"/>
        <v>0</v>
      </c>
      <c r="AS147" s="52">
        <f t="shared" si="358"/>
        <v>0</v>
      </c>
      <c r="AT147" s="52">
        <f t="shared" si="359"/>
        <v>0</v>
      </c>
      <c r="AU147" s="52">
        <f t="shared" si="360"/>
        <v>0</v>
      </c>
      <c r="AV147" s="52">
        <f t="shared" si="361"/>
        <v>0</v>
      </c>
      <c r="AW147" s="52">
        <f t="shared" si="362"/>
        <v>0</v>
      </c>
      <c r="AX147" s="52">
        <f t="shared" si="363"/>
        <v>0</v>
      </c>
      <c r="AY147" s="52">
        <f t="shared" si="364"/>
        <v>0</v>
      </c>
      <c r="AZ147" s="52">
        <f t="shared" si="365"/>
        <v>262144</v>
      </c>
      <c r="BA147" s="52">
        <f t="shared" si="366"/>
        <v>0</v>
      </c>
      <c r="BB147" s="52">
        <f t="shared" si="367"/>
        <v>0</v>
      </c>
      <c r="BC147" s="52">
        <f t="shared" si="368"/>
        <v>32768</v>
      </c>
      <c r="BD147" s="52">
        <f t="shared" si="369"/>
        <v>16384</v>
      </c>
      <c r="BE147" s="52">
        <f t="shared" si="370"/>
        <v>8192</v>
      </c>
      <c r="BF147" s="52">
        <f t="shared" si="371"/>
        <v>4096</v>
      </c>
      <c r="BG147" s="52">
        <f t="shared" si="372"/>
        <v>0</v>
      </c>
      <c r="BH147" s="52">
        <f t="shared" si="373"/>
        <v>1024</v>
      </c>
      <c r="BI147" s="52">
        <f t="shared" si="374"/>
        <v>512</v>
      </c>
      <c r="BJ147" s="52">
        <f t="shared" si="375"/>
        <v>256</v>
      </c>
      <c r="BK147" s="52">
        <f t="shared" si="376"/>
        <v>128</v>
      </c>
      <c r="BL147" s="52">
        <f t="shared" si="377"/>
        <v>64</v>
      </c>
      <c r="BM147" s="52">
        <f t="shared" si="378"/>
        <v>32</v>
      </c>
      <c r="BN147" s="52">
        <f t="shared" si="379"/>
        <v>16</v>
      </c>
      <c r="BO147" s="52">
        <f t="shared" si="380"/>
        <v>8</v>
      </c>
      <c r="BP147" s="52">
        <f t="shared" si="381"/>
        <v>4</v>
      </c>
      <c r="BQ147" s="52">
        <f t="shared" si="382"/>
        <v>2</v>
      </c>
      <c r="BR147" s="64">
        <f t="shared" si="383"/>
        <v>1</v>
      </c>
      <c r="BS147" s="67">
        <f t="shared" si="386"/>
        <v>325631</v>
      </c>
    </row>
    <row r="148" spans="2:71">
      <c r="B148" s="224"/>
      <c r="C148" s="45" t="str">
        <f>'Memory Regions'!B8</f>
        <v>MMC</v>
      </c>
      <c r="D148" s="51" t="str">
        <f t="shared" ref="D148:AI148" si="389">IF(OR(TEXT(D73,"0")="1",TEXT(D73,"0")="A"),"1","0")</f>
        <v>0</v>
      </c>
      <c r="E148" s="52" t="str">
        <f t="shared" si="389"/>
        <v>0</v>
      </c>
      <c r="F148" s="52" t="str">
        <f t="shared" si="389"/>
        <v>0</v>
      </c>
      <c r="G148" s="52" t="str">
        <f t="shared" si="389"/>
        <v>0</v>
      </c>
      <c r="H148" s="52" t="str">
        <f t="shared" si="389"/>
        <v>0</v>
      </c>
      <c r="I148" s="52" t="str">
        <f t="shared" si="389"/>
        <v>0</v>
      </c>
      <c r="J148" s="52" t="str">
        <f t="shared" si="389"/>
        <v>0</v>
      </c>
      <c r="K148" s="52" t="str">
        <f t="shared" si="389"/>
        <v>0</v>
      </c>
      <c r="L148" s="52" t="str">
        <f t="shared" si="389"/>
        <v>0</v>
      </c>
      <c r="M148" s="52" t="str">
        <f t="shared" si="389"/>
        <v>0</v>
      </c>
      <c r="N148" s="52" t="str">
        <f t="shared" si="389"/>
        <v>0</v>
      </c>
      <c r="O148" s="52" t="str">
        <f t="shared" si="389"/>
        <v>0</v>
      </c>
      <c r="P148" s="52" t="str">
        <f t="shared" si="389"/>
        <v>0</v>
      </c>
      <c r="Q148" s="52" t="str">
        <f t="shared" si="389"/>
        <v>1</v>
      </c>
      <c r="R148" s="52" t="str">
        <f t="shared" si="389"/>
        <v>0</v>
      </c>
      <c r="S148" s="52" t="str">
        <f t="shared" si="389"/>
        <v>0</v>
      </c>
      <c r="T148" s="52" t="str">
        <f t="shared" si="389"/>
        <v>1</v>
      </c>
      <c r="U148" s="52" t="str">
        <f t="shared" si="389"/>
        <v>1</v>
      </c>
      <c r="V148" s="52" t="str">
        <f t="shared" si="389"/>
        <v>1</v>
      </c>
      <c r="W148" s="52" t="str">
        <f t="shared" si="389"/>
        <v>1</v>
      </c>
      <c r="X148" s="52" t="str">
        <f t="shared" si="389"/>
        <v>0</v>
      </c>
      <c r="Y148" s="52" t="str">
        <f t="shared" si="389"/>
        <v>0</v>
      </c>
      <c r="Z148" s="52" t="str">
        <f t="shared" si="389"/>
        <v>1</v>
      </c>
      <c r="AA148" s="52" t="str">
        <f t="shared" si="389"/>
        <v>1</v>
      </c>
      <c r="AB148" s="52" t="str">
        <f t="shared" si="389"/>
        <v>1</v>
      </c>
      <c r="AC148" s="52" t="str">
        <f t="shared" si="389"/>
        <v>1</v>
      </c>
      <c r="AD148" s="52" t="str">
        <f t="shared" si="389"/>
        <v>1</v>
      </c>
      <c r="AE148" s="52" t="str">
        <f t="shared" si="389"/>
        <v>1</v>
      </c>
      <c r="AF148" s="52" t="str">
        <f t="shared" si="389"/>
        <v>1</v>
      </c>
      <c r="AG148" s="52" t="str">
        <f t="shared" si="389"/>
        <v>1</v>
      </c>
      <c r="AH148" s="52" t="str">
        <f t="shared" si="389"/>
        <v>1</v>
      </c>
      <c r="AI148" s="53" t="str">
        <f t="shared" si="389"/>
        <v>1</v>
      </c>
      <c r="AJ148" s="125" t="str">
        <f t="shared" si="352"/>
        <v>4F3FF</v>
      </c>
      <c r="AM148" s="51">
        <f t="shared" si="385"/>
        <v>0</v>
      </c>
      <c r="AN148" s="52">
        <f t="shared" si="353"/>
        <v>0</v>
      </c>
      <c r="AO148" s="52">
        <f t="shared" si="354"/>
        <v>0</v>
      </c>
      <c r="AP148" s="52">
        <f t="shared" si="355"/>
        <v>0</v>
      </c>
      <c r="AQ148" s="52">
        <f t="shared" si="356"/>
        <v>0</v>
      </c>
      <c r="AR148" s="52">
        <f t="shared" si="357"/>
        <v>0</v>
      </c>
      <c r="AS148" s="52">
        <f t="shared" si="358"/>
        <v>0</v>
      </c>
      <c r="AT148" s="52">
        <f t="shared" si="359"/>
        <v>0</v>
      </c>
      <c r="AU148" s="52">
        <f t="shared" si="360"/>
        <v>0</v>
      </c>
      <c r="AV148" s="52">
        <f t="shared" si="361"/>
        <v>0</v>
      </c>
      <c r="AW148" s="52">
        <f t="shared" si="362"/>
        <v>0</v>
      </c>
      <c r="AX148" s="52">
        <f t="shared" si="363"/>
        <v>0</v>
      </c>
      <c r="AY148" s="52">
        <f t="shared" si="364"/>
        <v>0</v>
      </c>
      <c r="AZ148" s="52">
        <f t="shared" si="365"/>
        <v>262144</v>
      </c>
      <c r="BA148" s="52">
        <f t="shared" si="366"/>
        <v>0</v>
      </c>
      <c r="BB148" s="52">
        <f t="shared" si="367"/>
        <v>0</v>
      </c>
      <c r="BC148" s="52">
        <f t="shared" si="368"/>
        <v>32768</v>
      </c>
      <c r="BD148" s="52">
        <f t="shared" si="369"/>
        <v>16384</v>
      </c>
      <c r="BE148" s="52">
        <f t="shared" si="370"/>
        <v>8192</v>
      </c>
      <c r="BF148" s="52">
        <f t="shared" si="371"/>
        <v>4096</v>
      </c>
      <c r="BG148" s="52">
        <f t="shared" si="372"/>
        <v>0</v>
      </c>
      <c r="BH148" s="52">
        <f t="shared" si="373"/>
        <v>0</v>
      </c>
      <c r="BI148" s="52">
        <f t="shared" si="374"/>
        <v>512</v>
      </c>
      <c r="BJ148" s="52">
        <f t="shared" si="375"/>
        <v>256</v>
      </c>
      <c r="BK148" s="52">
        <f t="shared" si="376"/>
        <v>128</v>
      </c>
      <c r="BL148" s="52">
        <f t="shared" si="377"/>
        <v>64</v>
      </c>
      <c r="BM148" s="52">
        <f t="shared" si="378"/>
        <v>32</v>
      </c>
      <c r="BN148" s="52">
        <f t="shared" si="379"/>
        <v>16</v>
      </c>
      <c r="BO148" s="52">
        <f t="shared" si="380"/>
        <v>8</v>
      </c>
      <c r="BP148" s="52">
        <f t="shared" si="381"/>
        <v>4</v>
      </c>
      <c r="BQ148" s="52">
        <f t="shared" si="382"/>
        <v>2</v>
      </c>
      <c r="BR148" s="64">
        <f t="shared" si="383"/>
        <v>1</v>
      </c>
      <c r="BS148" s="67">
        <f t="shared" si="386"/>
        <v>324607</v>
      </c>
    </row>
    <row r="149" spans="2:71">
      <c r="B149" s="224"/>
      <c r="C149" s="45" t="str">
        <f>'Memory Regions'!B9</f>
        <v>DMA</v>
      </c>
      <c r="D149" s="51" t="str">
        <f t="shared" ref="D149:AI149" si="390">IF(OR(TEXT(D74,"0")="1",TEXT(D74,"0")="A"),"1","0")</f>
        <v>0</v>
      </c>
      <c r="E149" s="52" t="str">
        <f t="shared" si="390"/>
        <v>0</v>
      </c>
      <c r="F149" s="52" t="str">
        <f t="shared" si="390"/>
        <v>0</v>
      </c>
      <c r="G149" s="52" t="str">
        <f t="shared" si="390"/>
        <v>0</v>
      </c>
      <c r="H149" s="52" t="str">
        <f t="shared" si="390"/>
        <v>0</v>
      </c>
      <c r="I149" s="52" t="str">
        <f t="shared" si="390"/>
        <v>0</v>
      </c>
      <c r="J149" s="52" t="str">
        <f t="shared" si="390"/>
        <v>0</v>
      </c>
      <c r="K149" s="52" t="str">
        <f t="shared" si="390"/>
        <v>0</v>
      </c>
      <c r="L149" s="52" t="str">
        <f t="shared" si="390"/>
        <v>0</v>
      </c>
      <c r="M149" s="52" t="str">
        <f t="shared" si="390"/>
        <v>0</v>
      </c>
      <c r="N149" s="52" t="str">
        <f t="shared" si="390"/>
        <v>0</v>
      </c>
      <c r="O149" s="52" t="str">
        <f t="shared" si="390"/>
        <v>0</v>
      </c>
      <c r="P149" s="52" t="str">
        <f t="shared" si="390"/>
        <v>0</v>
      </c>
      <c r="Q149" s="52" t="str">
        <f t="shared" si="390"/>
        <v>1</v>
      </c>
      <c r="R149" s="52" t="str">
        <f t="shared" si="390"/>
        <v>0</v>
      </c>
      <c r="S149" s="52" t="str">
        <f t="shared" si="390"/>
        <v>0</v>
      </c>
      <c r="T149" s="52" t="str">
        <f t="shared" si="390"/>
        <v>1</v>
      </c>
      <c r="U149" s="52" t="str">
        <f t="shared" si="390"/>
        <v>1</v>
      </c>
      <c r="V149" s="52" t="str">
        <f t="shared" si="390"/>
        <v>1</v>
      </c>
      <c r="W149" s="52" t="str">
        <f t="shared" si="390"/>
        <v>1</v>
      </c>
      <c r="X149" s="52" t="str">
        <f t="shared" si="390"/>
        <v>0</v>
      </c>
      <c r="Y149" s="52" t="str">
        <f t="shared" si="390"/>
        <v>1</v>
      </c>
      <c r="Z149" s="52" t="str">
        <f t="shared" si="390"/>
        <v>1</v>
      </c>
      <c r="AA149" s="52" t="str">
        <f t="shared" si="390"/>
        <v>1</v>
      </c>
      <c r="AB149" s="52" t="str">
        <f t="shared" si="390"/>
        <v>1</v>
      </c>
      <c r="AC149" s="52" t="str">
        <f t="shared" si="390"/>
        <v>1</v>
      </c>
      <c r="AD149" s="52" t="str">
        <f t="shared" si="390"/>
        <v>1</v>
      </c>
      <c r="AE149" s="52" t="str">
        <f t="shared" si="390"/>
        <v>1</v>
      </c>
      <c r="AF149" s="52" t="str">
        <f t="shared" si="390"/>
        <v>1</v>
      </c>
      <c r="AG149" s="52" t="str">
        <f t="shared" si="390"/>
        <v>1</v>
      </c>
      <c r="AH149" s="52" t="str">
        <f t="shared" si="390"/>
        <v>1</v>
      </c>
      <c r="AI149" s="53" t="str">
        <f t="shared" si="390"/>
        <v>1</v>
      </c>
      <c r="AJ149" s="125" t="str">
        <f t="shared" si="352"/>
        <v>4F7FF</v>
      </c>
      <c r="AM149" s="51">
        <f t="shared" si="385"/>
        <v>0</v>
      </c>
      <c r="AN149" s="52">
        <f t="shared" si="353"/>
        <v>0</v>
      </c>
      <c r="AO149" s="52">
        <f t="shared" si="354"/>
        <v>0</v>
      </c>
      <c r="AP149" s="52">
        <f t="shared" si="355"/>
        <v>0</v>
      </c>
      <c r="AQ149" s="52">
        <f t="shared" si="356"/>
        <v>0</v>
      </c>
      <c r="AR149" s="52">
        <f t="shared" si="357"/>
        <v>0</v>
      </c>
      <c r="AS149" s="52">
        <f t="shared" si="358"/>
        <v>0</v>
      </c>
      <c r="AT149" s="52">
        <f t="shared" si="359"/>
        <v>0</v>
      </c>
      <c r="AU149" s="52">
        <f t="shared" si="360"/>
        <v>0</v>
      </c>
      <c r="AV149" s="52">
        <f t="shared" si="361"/>
        <v>0</v>
      </c>
      <c r="AW149" s="52">
        <f t="shared" si="362"/>
        <v>0</v>
      </c>
      <c r="AX149" s="52">
        <f t="shared" si="363"/>
        <v>0</v>
      </c>
      <c r="AY149" s="52">
        <f t="shared" si="364"/>
        <v>0</v>
      </c>
      <c r="AZ149" s="52">
        <f t="shared" si="365"/>
        <v>262144</v>
      </c>
      <c r="BA149" s="52">
        <f t="shared" si="366"/>
        <v>0</v>
      </c>
      <c r="BB149" s="52">
        <f t="shared" si="367"/>
        <v>0</v>
      </c>
      <c r="BC149" s="52">
        <f t="shared" si="368"/>
        <v>32768</v>
      </c>
      <c r="BD149" s="52">
        <f t="shared" si="369"/>
        <v>16384</v>
      </c>
      <c r="BE149" s="52">
        <f t="shared" si="370"/>
        <v>8192</v>
      </c>
      <c r="BF149" s="52">
        <f t="shared" si="371"/>
        <v>4096</v>
      </c>
      <c r="BG149" s="52">
        <f t="shared" si="372"/>
        <v>0</v>
      </c>
      <c r="BH149" s="52">
        <f t="shared" si="373"/>
        <v>1024</v>
      </c>
      <c r="BI149" s="52">
        <f t="shared" si="374"/>
        <v>512</v>
      </c>
      <c r="BJ149" s="52">
        <f t="shared" si="375"/>
        <v>256</v>
      </c>
      <c r="BK149" s="52">
        <f t="shared" si="376"/>
        <v>128</v>
      </c>
      <c r="BL149" s="52">
        <f t="shared" si="377"/>
        <v>64</v>
      </c>
      <c r="BM149" s="52">
        <f t="shared" si="378"/>
        <v>32</v>
      </c>
      <c r="BN149" s="52">
        <f t="shared" si="379"/>
        <v>16</v>
      </c>
      <c r="BO149" s="52">
        <f t="shared" si="380"/>
        <v>8</v>
      </c>
      <c r="BP149" s="52">
        <f t="shared" si="381"/>
        <v>4</v>
      </c>
      <c r="BQ149" s="52">
        <f t="shared" si="382"/>
        <v>2</v>
      </c>
      <c r="BR149" s="64">
        <f t="shared" si="383"/>
        <v>1</v>
      </c>
      <c r="BS149" s="67">
        <f t="shared" si="386"/>
        <v>325631</v>
      </c>
    </row>
    <row r="150" spans="2:71">
      <c r="B150" s="224"/>
      <c r="C150" s="45" t="str">
        <f>'Memory Regions'!B10</f>
        <v>KEYBOARD</v>
      </c>
      <c r="D150" s="51" t="str">
        <f t="shared" ref="D150:AI150" si="391">IF(OR(TEXT(D75,"0")="1",TEXT(D75,"0")="A"),"1","0")</f>
        <v>0</v>
      </c>
      <c r="E150" s="52" t="str">
        <f t="shared" si="391"/>
        <v>0</v>
      </c>
      <c r="F150" s="52" t="str">
        <f t="shared" si="391"/>
        <v>0</v>
      </c>
      <c r="G150" s="52" t="str">
        <f t="shared" si="391"/>
        <v>0</v>
      </c>
      <c r="H150" s="52" t="str">
        <f t="shared" si="391"/>
        <v>0</v>
      </c>
      <c r="I150" s="52" t="str">
        <f t="shared" si="391"/>
        <v>0</v>
      </c>
      <c r="J150" s="52" t="str">
        <f t="shared" si="391"/>
        <v>0</v>
      </c>
      <c r="K150" s="52" t="str">
        <f t="shared" si="391"/>
        <v>0</v>
      </c>
      <c r="L150" s="52" t="str">
        <f t="shared" si="391"/>
        <v>0</v>
      </c>
      <c r="M150" s="52" t="str">
        <f t="shared" si="391"/>
        <v>0</v>
      </c>
      <c r="N150" s="52" t="str">
        <f t="shared" si="391"/>
        <v>0</v>
      </c>
      <c r="O150" s="52" t="str">
        <f t="shared" si="391"/>
        <v>0</v>
      </c>
      <c r="P150" s="52" t="str">
        <f t="shared" si="391"/>
        <v>0</v>
      </c>
      <c r="Q150" s="52" t="str">
        <f t="shared" si="391"/>
        <v>1</v>
      </c>
      <c r="R150" s="52" t="str">
        <f t="shared" si="391"/>
        <v>0</v>
      </c>
      <c r="S150" s="52" t="str">
        <f t="shared" si="391"/>
        <v>0</v>
      </c>
      <c r="T150" s="52" t="str">
        <f t="shared" si="391"/>
        <v>1</v>
      </c>
      <c r="U150" s="52" t="str">
        <f t="shared" si="391"/>
        <v>1</v>
      </c>
      <c r="V150" s="52" t="str">
        <f t="shared" si="391"/>
        <v>1</v>
      </c>
      <c r="W150" s="52" t="str">
        <f t="shared" si="391"/>
        <v>1</v>
      </c>
      <c r="X150" s="52" t="str">
        <f t="shared" si="391"/>
        <v>1</v>
      </c>
      <c r="Y150" s="52" t="str">
        <f t="shared" si="391"/>
        <v>0</v>
      </c>
      <c r="Z150" s="52" t="str">
        <f t="shared" si="391"/>
        <v>1</v>
      </c>
      <c r="AA150" s="52" t="str">
        <f t="shared" si="391"/>
        <v>1</v>
      </c>
      <c r="AB150" s="52" t="str">
        <f t="shared" si="391"/>
        <v>1</v>
      </c>
      <c r="AC150" s="52" t="str">
        <f t="shared" si="391"/>
        <v>1</v>
      </c>
      <c r="AD150" s="52" t="str">
        <f t="shared" si="391"/>
        <v>1</v>
      </c>
      <c r="AE150" s="52" t="str">
        <f t="shared" si="391"/>
        <v>1</v>
      </c>
      <c r="AF150" s="52" t="str">
        <f t="shared" si="391"/>
        <v>1</v>
      </c>
      <c r="AG150" s="52" t="str">
        <f t="shared" si="391"/>
        <v>1</v>
      </c>
      <c r="AH150" s="52" t="str">
        <f t="shared" si="391"/>
        <v>1</v>
      </c>
      <c r="AI150" s="53" t="str">
        <f t="shared" si="391"/>
        <v>1</v>
      </c>
      <c r="AJ150" s="125" t="str">
        <f t="shared" si="352"/>
        <v>4FBFF</v>
      </c>
      <c r="AM150" s="51">
        <f t="shared" si="385"/>
        <v>0</v>
      </c>
      <c r="AN150" s="52">
        <f t="shared" si="353"/>
        <v>0</v>
      </c>
      <c r="AO150" s="52">
        <f t="shared" si="354"/>
        <v>0</v>
      </c>
      <c r="AP150" s="52">
        <f t="shared" si="355"/>
        <v>0</v>
      </c>
      <c r="AQ150" s="52">
        <f t="shared" si="356"/>
        <v>0</v>
      </c>
      <c r="AR150" s="52">
        <f t="shared" si="357"/>
        <v>0</v>
      </c>
      <c r="AS150" s="52">
        <f t="shared" si="358"/>
        <v>0</v>
      </c>
      <c r="AT150" s="52">
        <f t="shared" si="359"/>
        <v>0</v>
      </c>
      <c r="AU150" s="52">
        <f t="shared" si="360"/>
        <v>0</v>
      </c>
      <c r="AV150" s="52">
        <f t="shared" si="361"/>
        <v>0</v>
      </c>
      <c r="AW150" s="52">
        <f t="shared" si="362"/>
        <v>0</v>
      </c>
      <c r="AX150" s="52">
        <f t="shared" si="363"/>
        <v>0</v>
      </c>
      <c r="AY150" s="52">
        <f t="shared" si="364"/>
        <v>0</v>
      </c>
      <c r="AZ150" s="52">
        <f t="shared" si="365"/>
        <v>262144</v>
      </c>
      <c r="BA150" s="52">
        <f t="shared" si="366"/>
        <v>0</v>
      </c>
      <c r="BB150" s="52">
        <f t="shared" si="367"/>
        <v>0</v>
      </c>
      <c r="BC150" s="52">
        <f t="shared" si="368"/>
        <v>32768</v>
      </c>
      <c r="BD150" s="52">
        <f t="shared" si="369"/>
        <v>16384</v>
      </c>
      <c r="BE150" s="52">
        <f t="shared" si="370"/>
        <v>8192</v>
      </c>
      <c r="BF150" s="52">
        <f t="shared" si="371"/>
        <v>4096</v>
      </c>
      <c r="BG150" s="52">
        <f t="shared" si="372"/>
        <v>2048</v>
      </c>
      <c r="BH150" s="52">
        <f t="shared" si="373"/>
        <v>0</v>
      </c>
      <c r="BI150" s="52">
        <f t="shared" si="374"/>
        <v>512</v>
      </c>
      <c r="BJ150" s="52">
        <f t="shared" si="375"/>
        <v>256</v>
      </c>
      <c r="BK150" s="52">
        <f t="shared" si="376"/>
        <v>128</v>
      </c>
      <c r="BL150" s="52">
        <f t="shared" si="377"/>
        <v>64</v>
      </c>
      <c r="BM150" s="52">
        <f t="shared" si="378"/>
        <v>32</v>
      </c>
      <c r="BN150" s="52">
        <f t="shared" si="379"/>
        <v>16</v>
      </c>
      <c r="BO150" s="52">
        <f t="shared" si="380"/>
        <v>8</v>
      </c>
      <c r="BP150" s="52">
        <f t="shared" si="381"/>
        <v>4</v>
      </c>
      <c r="BQ150" s="52">
        <f t="shared" si="382"/>
        <v>2</v>
      </c>
      <c r="BR150" s="64">
        <f t="shared" si="383"/>
        <v>1</v>
      </c>
      <c r="BS150" s="67">
        <f t="shared" si="386"/>
        <v>326655</v>
      </c>
    </row>
    <row r="151" spans="2:71">
      <c r="B151" s="224"/>
      <c r="C151" s="45" t="str">
        <f>'Memory Regions'!B11</f>
        <v>MOUSE</v>
      </c>
      <c r="D151" s="51" t="str">
        <f t="shared" ref="D151:AI151" si="392">IF(OR(TEXT(D76,"0")="1",TEXT(D76,"0")="A"),"1","0")</f>
        <v>0</v>
      </c>
      <c r="E151" s="52" t="str">
        <f t="shared" si="392"/>
        <v>0</v>
      </c>
      <c r="F151" s="52" t="str">
        <f t="shared" si="392"/>
        <v>0</v>
      </c>
      <c r="G151" s="52" t="str">
        <f t="shared" si="392"/>
        <v>0</v>
      </c>
      <c r="H151" s="52" t="str">
        <f t="shared" si="392"/>
        <v>0</v>
      </c>
      <c r="I151" s="52" t="str">
        <f t="shared" si="392"/>
        <v>0</v>
      </c>
      <c r="J151" s="52" t="str">
        <f t="shared" si="392"/>
        <v>0</v>
      </c>
      <c r="K151" s="52" t="str">
        <f t="shared" si="392"/>
        <v>0</v>
      </c>
      <c r="L151" s="52" t="str">
        <f t="shared" si="392"/>
        <v>0</v>
      </c>
      <c r="M151" s="52" t="str">
        <f t="shared" si="392"/>
        <v>0</v>
      </c>
      <c r="N151" s="52" t="str">
        <f t="shared" si="392"/>
        <v>0</v>
      </c>
      <c r="O151" s="52" t="str">
        <f t="shared" si="392"/>
        <v>0</v>
      </c>
      <c r="P151" s="52" t="str">
        <f t="shared" si="392"/>
        <v>0</v>
      </c>
      <c r="Q151" s="52" t="str">
        <f t="shared" si="392"/>
        <v>1</v>
      </c>
      <c r="R151" s="52" t="str">
        <f t="shared" si="392"/>
        <v>0</v>
      </c>
      <c r="S151" s="52" t="str">
        <f t="shared" si="392"/>
        <v>0</v>
      </c>
      <c r="T151" s="52" t="str">
        <f t="shared" si="392"/>
        <v>1</v>
      </c>
      <c r="U151" s="52" t="str">
        <f t="shared" si="392"/>
        <v>1</v>
      </c>
      <c r="V151" s="52" t="str">
        <f t="shared" si="392"/>
        <v>1</v>
      </c>
      <c r="W151" s="52" t="str">
        <f t="shared" si="392"/>
        <v>1</v>
      </c>
      <c r="X151" s="52" t="str">
        <f t="shared" si="392"/>
        <v>1</v>
      </c>
      <c r="Y151" s="52" t="str">
        <f t="shared" si="392"/>
        <v>1</v>
      </c>
      <c r="Z151" s="52" t="str">
        <f t="shared" si="392"/>
        <v>1</v>
      </c>
      <c r="AA151" s="52" t="str">
        <f t="shared" si="392"/>
        <v>1</v>
      </c>
      <c r="AB151" s="52" t="str">
        <f t="shared" si="392"/>
        <v>1</v>
      </c>
      <c r="AC151" s="52" t="str">
        <f t="shared" si="392"/>
        <v>1</v>
      </c>
      <c r="AD151" s="52" t="str">
        <f t="shared" si="392"/>
        <v>1</v>
      </c>
      <c r="AE151" s="52" t="str">
        <f t="shared" si="392"/>
        <v>1</v>
      </c>
      <c r="AF151" s="52" t="str">
        <f t="shared" si="392"/>
        <v>1</v>
      </c>
      <c r="AG151" s="52" t="str">
        <f t="shared" si="392"/>
        <v>1</v>
      </c>
      <c r="AH151" s="52" t="str">
        <f t="shared" si="392"/>
        <v>1</v>
      </c>
      <c r="AI151" s="53" t="str">
        <f t="shared" si="392"/>
        <v>1</v>
      </c>
      <c r="AJ151" s="125" t="str">
        <f t="shared" si="352"/>
        <v>4FFFF</v>
      </c>
      <c r="AM151" s="51">
        <f t="shared" si="385"/>
        <v>0</v>
      </c>
      <c r="AN151" s="52">
        <f t="shared" si="353"/>
        <v>0</v>
      </c>
      <c r="AO151" s="52">
        <f t="shared" si="354"/>
        <v>0</v>
      </c>
      <c r="AP151" s="52">
        <f t="shared" si="355"/>
        <v>0</v>
      </c>
      <c r="AQ151" s="52">
        <f t="shared" si="356"/>
        <v>0</v>
      </c>
      <c r="AR151" s="52">
        <f t="shared" si="357"/>
        <v>0</v>
      </c>
      <c r="AS151" s="52">
        <f t="shared" si="358"/>
        <v>0</v>
      </c>
      <c r="AT151" s="52">
        <f t="shared" si="359"/>
        <v>0</v>
      </c>
      <c r="AU151" s="52">
        <f t="shared" si="360"/>
        <v>0</v>
      </c>
      <c r="AV151" s="52">
        <f t="shared" si="361"/>
        <v>0</v>
      </c>
      <c r="AW151" s="52">
        <f t="shared" si="362"/>
        <v>0</v>
      </c>
      <c r="AX151" s="52">
        <f t="shared" si="363"/>
        <v>0</v>
      </c>
      <c r="AY151" s="52">
        <f t="shared" si="364"/>
        <v>0</v>
      </c>
      <c r="AZ151" s="52">
        <f t="shared" si="365"/>
        <v>262144</v>
      </c>
      <c r="BA151" s="52">
        <f t="shared" si="366"/>
        <v>0</v>
      </c>
      <c r="BB151" s="52">
        <f t="shared" si="367"/>
        <v>0</v>
      </c>
      <c r="BC151" s="52">
        <f t="shared" si="368"/>
        <v>32768</v>
      </c>
      <c r="BD151" s="52">
        <f t="shared" si="369"/>
        <v>16384</v>
      </c>
      <c r="BE151" s="52">
        <f t="shared" si="370"/>
        <v>8192</v>
      </c>
      <c r="BF151" s="52">
        <f t="shared" si="371"/>
        <v>4096</v>
      </c>
      <c r="BG151" s="52">
        <f t="shared" si="372"/>
        <v>2048</v>
      </c>
      <c r="BH151" s="52">
        <f t="shared" si="373"/>
        <v>1024</v>
      </c>
      <c r="BI151" s="52">
        <f t="shared" si="374"/>
        <v>512</v>
      </c>
      <c r="BJ151" s="52">
        <f t="shared" si="375"/>
        <v>256</v>
      </c>
      <c r="BK151" s="52">
        <f t="shared" si="376"/>
        <v>128</v>
      </c>
      <c r="BL151" s="52">
        <f t="shared" si="377"/>
        <v>64</v>
      </c>
      <c r="BM151" s="52">
        <f t="shared" si="378"/>
        <v>32</v>
      </c>
      <c r="BN151" s="52">
        <f t="shared" si="379"/>
        <v>16</v>
      </c>
      <c r="BO151" s="52">
        <f t="shared" si="380"/>
        <v>8</v>
      </c>
      <c r="BP151" s="52">
        <f t="shared" si="381"/>
        <v>4</v>
      </c>
      <c r="BQ151" s="52">
        <f t="shared" si="382"/>
        <v>2</v>
      </c>
      <c r="BR151" s="64">
        <f t="shared" si="383"/>
        <v>1</v>
      </c>
      <c r="BS151" s="67">
        <f t="shared" si="386"/>
        <v>327679</v>
      </c>
    </row>
    <row r="152" spans="2:71">
      <c r="B152" s="224"/>
      <c r="C152" s="45" t="str">
        <f>'Memory Regions'!B12</f>
        <v>BLITTER</v>
      </c>
      <c r="D152" s="51" t="str">
        <f t="shared" ref="D152:AI152" si="393">IF(OR(TEXT(D77,"0")="1",TEXT(D77,"0")="A"),"1","0")</f>
        <v>0</v>
      </c>
      <c r="E152" s="52" t="str">
        <f t="shared" si="393"/>
        <v>0</v>
      </c>
      <c r="F152" s="52" t="str">
        <f t="shared" si="393"/>
        <v>0</v>
      </c>
      <c r="G152" s="52" t="str">
        <f t="shared" si="393"/>
        <v>0</v>
      </c>
      <c r="H152" s="52" t="str">
        <f t="shared" si="393"/>
        <v>0</v>
      </c>
      <c r="I152" s="52" t="str">
        <f t="shared" si="393"/>
        <v>0</v>
      </c>
      <c r="J152" s="52" t="str">
        <f t="shared" si="393"/>
        <v>0</v>
      </c>
      <c r="K152" s="52" t="str">
        <f t="shared" si="393"/>
        <v>0</v>
      </c>
      <c r="L152" s="52" t="str">
        <f t="shared" si="393"/>
        <v>0</v>
      </c>
      <c r="M152" s="52" t="str">
        <f t="shared" si="393"/>
        <v>0</v>
      </c>
      <c r="N152" s="52" t="str">
        <f t="shared" si="393"/>
        <v>0</v>
      </c>
      <c r="O152" s="52" t="str">
        <f t="shared" si="393"/>
        <v>0</v>
      </c>
      <c r="P152" s="52" t="str">
        <f t="shared" si="393"/>
        <v>0</v>
      </c>
      <c r="Q152" s="52" t="str">
        <f t="shared" si="393"/>
        <v>1</v>
      </c>
      <c r="R152" s="52" t="str">
        <f t="shared" si="393"/>
        <v>0</v>
      </c>
      <c r="S152" s="52" t="str">
        <f t="shared" si="393"/>
        <v>0</v>
      </c>
      <c r="T152" s="52" t="str">
        <f t="shared" si="393"/>
        <v>1</v>
      </c>
      <c r="U152" s="52" t="str">
        <f t="shared" si="393"/>
        <v>1</v>
      </c>
      <c r="V152" s="52" t="str">
        <f t="shared" si="393"/>
        <v>1</v>
      </c>
      <c r="W152" s="52" t="str">
        <f t="shared" si="393"/>
        <v>1</v>
      </c>
      <c r="X152" s="52" t="str">
        <f t="shared" si="393"/>
        <v>1</v>
      </c>
      <c r="Y152" s="52" t="str">
        <f t="shared" si="393"/>
        <v>0</v>
      </c>
      <c r="Z152" s="52" t="str">
        <f t="shared" si="393"/>
        <v>1</v>
      </c>
      <c r="AA152" s="52" t="str">
        <f t="shared" si="393"/>
        <v>1</v>
      </c>
      <c r="AB152" s="52" t="str">
        <f t="shared" si="393"/>
        <v>1</v>
      </c>
      <c r="AC152" s="52" t="str">
        <f t="shared" si="393"/>
        <v>1</v>
      </c>
      <c r="AD152" s="52" t="str">
        <f t="shared" si="393"/>
        <v>1</v>
      </c>
      <c r="AE152" s="52" t="str">
        <f t="shared" si="393"/>
        <v>1</v>
      </c>
      <c r="AF152" s="52" t="str">
        <f t="shared" si="393"/>
        <v>1</v>
      </c>
      <c r="AG152" s="52" t="str">
        <f t="shared" si="393"/>
        <v>1</v>
      </c>
      <c r="AH152" s="52" t="str">
        <f t="shared" si="393"/>
        <v>1</v>
      </c>
      <c r="AI152" s="53" t="str">
        <f t="shared" si="393"/>
        <v>1</v>
      </c>
      <c r="AJ152" s="125" t="str">
        <f t="shared" si="352"/>
        <v>4FBFF</v>
      </c>
      <c r="AM152" s="51">
        <f t="shared" si="385"/>
        <v>0</v>
      </c>
      <c r="AN152" s="52">
        <f t="shared" si="353"/>
        <v>0</v>
      </c>
      <c r="AO152" s="52">
        <f t="shared" si="354"/>
        <v>0</v>
      </c>
      <c r="AP152" s="52">
        <f t="shared" si="355"/>
        <v>0</v>
      </c>
      <c r="AQ152" s="52">
        <f t="shared" si="356"/>
        <v>0</v>
      </c>
      <c r="AR152" s="52">
        <f t="shared" si="357"/>
        <v>0</v>
      </c>
      <c r="AS152" s="52">
        <f t="shared" si="358"/>
        <v>0</v>
      </c>
      <c r="AT152" s="52">
        <f t="shared" si="359"/>
        <v>0</v>
      </c>
      <c r="AU152" s="52">
        <f t="shared" si="360"/>
        <v>0</v>
      </c>
      <c r="AV152" s="52">
        <f t="shared" si="361"/>
        <v>0</v>
      </c>
      <c r="AW152" s="52">
        <f t="shared" si="362"/>
        <v>0</v>
      </c>
      <c r="AX152" s="52">
        <f t="shared" si="363"/>
        <v>0</v>
      </c>
      <c r="AY152" s="52">
        <f t="shared" si="364"/>
        <v>0</v>
      </c>
      <c r="AZ152" s="52">
        <f t="shared" si="365"/>
        <v>262144</v>
      </c>
      <c r="BA152" s="52">
        <f t="shared" si="366"/>
        <v>0</v>
      </c>
      <c r="BB152" s="52">
        <f t="shared" si="367"/>
        <v>0</v>
      </c>
      <c r="BC152" s="52">
        <f t="shared" si="368"/>
        <v>32768</v>
      </c>
      <c r="BD152" s="52">
        <f t="shared" si="369"/>
        <v>16384</v>
      </c>
      <c r="BE152" s="52">
        <f t="shared" si="370"/>
        <v>8192</v>
      </c>
      <c r="BF152" s="52">
        <f t="shared" si="371"/>
        <v>4096</v>
      </c>
      <c r="BG152" s="52">
        <f t="shared" si="372"/>
        <v>2048</v>
      </c>
      <c r="BH152" s="52">
        <f t="shared" si="373"/>
        <v>0</v>
      </c>
      <c r="BI152" s="52">
        <f t="shared" si="374"/>
        <v>512</v>
      </c>
      <c r="BJ152" s="52">
        <f t="shared" si="375"/>
        <v>256</v>
      </c>
      <c r="BK152" s="52">
        <f t="shared" si="376"/>
        <v>128</v>
      </c>
      <c r="BL152" s="52">
        <f t="shared" si="377"/>
        <v>64</v>
      </c>
      <c r="BM152" s="52">
        <f t="shared" si="378"/>
        <v>32</v>
      </c>
      <c r="BN152" s="52">
        <f t="shared" si="379"/>
        <v>16</v>
      </c>
      <c r="BO152" s="52">
        <f t="shared" si="380"/>
        <v>8</v>
      </c>
      <c r="BP152" s="52">
        <f t="shared" si="381"/>
        <v>4</v>
      </c>
      <c r="BQ152" s="52">
        <f t="shared" si="382"/>
        <v>2</v>
      </c>
      <c r="BR152" s="64">
        <f t="shared" si="383"/>
        <v>1</v>
      </c>
      <c r="BS152" s="67">
        <f t="shared" si="386"/>
        <v>326655</v>
      </c>
    </row>
    <row r="153" spans="2:71">
      <c r="B153" s="224"/>
      <c r="C153" s="45" t="str">
        <f>'Memory Regions'!B13</f>
        <v>COPPER</v>
      </c>
      <c r="D153" s="51" t="str">
        <f t="shared" ref="D153:AI153" si="394">IF(OR(TEXT(D78,"0")="1",TEXT(D78,"0")="A"),"1","0")</f>
        <v>0</v>
      </c>
      <c r="E153" s="52" t="str">
        <f t="shared" si="394"/>
        <v>0</v>
      </c>
      <c r="F153" s="52" t="str">
        <f t="shared" si="394"/>
        <v>0</v>
      </c>
      <c r="G153" s="52" t="str">
        <f t="shared" si="394"/>
        <v>0</v>
      </c>
      <c r="H153" s="52" t="str">
        <f t="shared" si="394"/>
        <v>0</v>
      </c>
      <c r="I153" s="52" t="str">
        <f t="shared" si="394"/>
        <v>0</v>
      </c>
      <c r="J153" s="52" t="str">
        <f t="shared" si="394"/>
        <v>0</v>
      </c>
      <c r="K153" s="52" t="str">
        <f t="shared" si="394"/>
        <v>0</v>
      </c>
      <c r="L153" s="52" t="str">
        <f t="shared" si="394"/>
        <v>0</v>
      </c>
      <c r="M153" s="52" t="str">
        <f t="shared" si="394"/>
        <v>0</v>
      </c>
      <c r="N153" s="52" t="str">
        <f t="shared" si="394"/>
        <v>0</v>
      </c>
      <c r="O153" s="52" t="str">
        <f t="shared" si="394"/>
        <v>0</v>
      </c>
      <c r="P153" s="52" t="str">
        <f t="shared" si="394"/>
        <v>0</v>
      </c>
      <c r="Q153" s="52" t="str">
        <f t="shared" si="394"/>
        <v>1</v>
      </c>
      <c r="R153" s="52" t="str">
        <f t="shared" si="394"/>
        <v>0</v>
      </c>
      <c r="S153" s="52" t="str">
        <f t="shared" si="394"/>
        <v>0</v>
      </c>
      <c r="T153" s="52" t="str">
        <f t="shared" si="394"/>
        <v>1</v>
      </c>
      <c r="U153" s="52" t="str">
        <f t="shared" si="394"/>
        <v>1</v>
      </c>
      <c r="V153" s="52" t="str">
        <f t="shared" si="394"/>
        <v>1</v>
      </c>
      <c r="W153" s="52" t="str">
        <f t="shared" si="394"/>
        <v>1</v>
      </c>
      <c r="X153" s="52" t="str">
        <f t="shared" si="394"/>
        <v>1</v>
      </c>
      <c r="Y153" s="52" t="str">
        <f t="shared" si="394"/>
        <v>1</v>
      </c>
      <c r="Z153" s="52" t="str">
        <f t="shared" si="394"/>
        <v>1</v>
      </c>
      <c r="AA153" s="52" t="str">
        <f t="shared" si="394"/>
        <v>1</v>
      </c>
      <c r="AB153" s="52" t="str">
        <f t="shared" si="394"/>
        <v>1</v>
      </c>
      <c r="AC153" s="52" t="str">
        <f t="shared" si="394"/>
        <v>1</v>
      </c>
      <c r="AD153" s="52" t="str">
        <f t="shared" si="394"/>
        <v>1</v>
      </c>
      <c r="AE153" s="52" t="str">
        <f t="shared" si="394"/>
        <v>1</v>
      </c>
      <c r="AF153" s="52" t="str">
        <f t="shared" si="394"/>
        <v>1</v>
      </c>
      <c r="AG153" s="52" t="str">
        <f t="shared" si="394"/>
        <v>1</v>
      </c>
      <c r="AH153" s="52" t="str">
        <f t="shared" si="394"/>
        <v>1</v>
      </c>
      <c r="AI153" s="53" t="str">
        <f t="shared" si="394"/>
        <v>1</v>
      </c>
      <c r="AJ153" s="125" t="str">
        <f t="shared" si="352"/>
        <v>4FFFF</v>
      </c>
      <c r="AM153" s="51">
        <f t="shared" si="385"/>
        <v>0</v>
      </c>
      <c r="AN153" s="52">
        <f t="shared" si="353"/>
        <v>0</v>
      </c>
      <c r="AO153" s="52">
        <f t="shared" si="354"/>
        <v>0</v>
      </c>
      <c r="AP153" s="52">
        <f t="shared" si="355"/>
        <v>0</v>
      </c>
      <c r="AQ153" s="52">
        <f t="shared" si="356"/>
        <v>0</v>
      </c>
      <c r="AR153" s="52">
        <f t="shared" si="357"/>
        <v>0</v>
      </c>
      <c r="AS153" s="52">
        <f t="shared" si="358"/>
        <v>0</v>
      </c>
      <c r="AT153" s="52">
        <f t="shared" si="359"/>
        <v>0</v>
      </c>
      <c r="AU153" s="52">
        <f t="shared" si="360"/>
        <v>0</v>
      </c>
      <c r="AV153" s="52">
        <f t="shared" si="361"/>
        <v>0</v>
      </c>
      <c r="AW153" s="52">
        <f t="shared" si="362"/>
        <v>0</v>
      </c>
      <c r="AX153" s="52">
        <f t="shared" si="363"/>
        <v>0</v>
      </c>
      <c r="AY153" s="52">
        <f t="shared" si="364"/>
        <v>0</v>
      </c>
      <c r="AZ153" s="52">
        <f t="shared" si="365"/>
        <v>262144</v>
      </c>
      <c r="BA153" s="52">
        <f t="shared" si="366"/>
        <v>0</v>
      </c>
      <c r="BB153" s="52">
        <f t="shared" si="367"/>
        <v>0</v>
      </c>
      <c r="BC153" s="52">
        <f t="shared" si="368"/>
        <v>32768</v>
      </c>
      <c r="BD153" s="52">
        <f t="shared" si="369"/>
        <v>16384</v>
      </c>
      <c r="BE153" s="52">
        <f t="shared" si="370"/>
        <v>8192</v>
      </c>
      <c r="BF153" s="52">
        <f t="shared" si="371"/>
        <v>4096</v>
      </c>
      <c r="BG153" s="52">
        <f t="shared" si="372"/>
        <v>2048</v>
      </c>
      <c r="BH153" s="52">
        <f t="shared" si="373"/>
        <v>1024</v>
      </c>
      <c r="BI153" s="52">
        <f t="shared" si="374"/>
        <v>512</v>
      </c>
      <c r="BJ153" s="52">
        <f t="shared" si="375"/>
        <v>256</v>
      </c>
      <c r="BK153" s="52">
        <f t="shared" si="376"/>
        <v>128</v>
      </c>
      <c r="BL153" s="52">
        <f t="shared" si="377"/>
        <v>64</v>
      </c>
      <c r="BM153" s="52">
        <f t="shared" si="378"/>
        <v>32</v>
      </c>
      <c r="BN153" s="52">
        <f t="shared" si="379"/>
        <v>16</v>
      </c>
      <c r="BO153" s="52">
        <f t="shared" si="380"/>
        <v>8</v>
      </c>
      <c r="BP153" s="52">
        <f t="shared" si="381"/>
        <v>4</v>
      </c>
      <c r="BQ153" s="52">
        <f t="shared" si="382"/>
        <v>2</v>
      </c>
      <c r="BR153" s="64">
        <f t="shared" si="383"/>
        <v>1</v>
      </c>
      <c r="BS153" s="67">
        <f t="shared" si="386"/>
        <v>327679</v>
      </c>
    </row>
    <row r="154" spans="2:71">
      <c r="B154" s="224"/>
      <c r="C154" s="45" t="str">
        <f>'Memory Regions'!B14</f>
        <v>VRAM_BG0_MAP</v>
      </c>
      <c r="D154" s="51" t="str">
        <f t="shared" ref="D154:AI154" si="395">IF(OR(TEXT(D79,"0")="1",TEXT(D79,"0")="A"),"1","0")</f>
        <v>0</v>
      </c>
      <c r="E154" s="52" t="str">
        <f t="shared" si="395"/>
        <v>0</v>
      </c>
      <c r="F154" s="52" t="str">
        <f t="shared" si="395"/>
        <v>0</v>
      </c>
      <c r="G154" s="52" t="str">
        <f t="shared" si="395"/>
        <v>0</v>
      </c>
      <c r="H154" s="52" t="str">
        <f t="shared" si="395"/>
        <v>0</v>
      </c>
      <c r="I154" s="52" t="str">
        <f t="shared" si="395"/>
        <v>0</v>
      </c>
      <c r="J154" s="52" t="str">
        <f t="shared" si="395"/>
        <v>0</v>
      </c>
      <c r="K154" s="52" t="str">
        <f t="shared" si="395"/>
        <v>0</v>
      </c>
      <c r="L154" s="52" t="str">
        <f t="shared" si="395"/>
        <v>0</v>
      </c>
      <c r="M154" s="52" t="str">
        <f t="shared" si="395"/>
        <v>0</v>
      </c>
      <c r="N154" s="52" t="str">
        <f t="shared" si="395"/>
        <v>0</v>
      </c>
      <c r="O154" s="52" t="str">
        <f t="shared" si="395"/>
        <v>0</v>
      </c>
      <c r="P154" s="52" t="str">
        <f t="shared" si="395"/>
        <v>0</v>
      </c>
      <c r="Q154" s="52" t="str">
        <f t="shared" si="395"/>
        <v>0</v>
      </c>
      <c r="R154" s="52" t="str">
        <f t="shared" si="395"/>
        <v>1</v>
      </c>
      <c r="S154" s="52" t="str">
        <f t="shared" si="395"/>
        <v>1</v>
      </c>
      <c r="T154" s="52" t="str">
        <f t="shared" si="395"/>
        <v>1</v>
      </c>
      <c r="U154" s="52" t="str">
        <f t="shared" si="395"/>
        <v>1</v>
      </c>
      <c r="V154" s="52" t="str">
        <f t="shared" si="395"/>
        <v>1</v>
      </c>
      <c r="W154" s="52" t="str">
        <f t="shared" si="395"/>
        <v>0</v>
      </c>
      <c r="X154" s="52" t="str">
        <f t="shared" si="395"/>
        <v>0</v>
      </c>
      <c r="Y154" s="52" t="str">
        <f t="shared" si="395"/>
        <v>1</v>
      </c>
      <c r="Z154" s="52" t="str">
        <f t="shared" si="395"/>
        <v>1</v>
      </c>
      <c r="AA154" s="52" t="str">
        <f t="shared" si="395"/>
        <v>1</v>
      </c>
      <c r="AB154" s="52" t="str">
        <f t="shared" si="395"/>
        <v>1</v>
      </c>
      <c r="AC154" s="52" t="str">
        <f t="shared" si="395"/>
        <v>1</v>
      </c>
      <c r="AD154" s="52" t="str">
        <f t="shared" si="395"/>
        <v>1</v>
      </c>
      <c r="AE154" s="52" t="str">
        <f t="shared" si="395"/>
        <v>1</v>
      </c>
      <c r="AF154" s="52" t="str">
        <f t="shared" si="395"/>
        <v>1</v>
      </c>
      <c r="AG154" s="52" t="str">
        <f t="shared" si="395"/>
        <v>1</v>
      </c>
      <c r="AH154" s="52" t="str">
        <f t="shared" si="395"/>
        <v>1</v>
      </c>
      <c r="AI154" s="53" t="str">
        <f t="shared" si="395"/>
        <v>1</v>
      </c>
      <c r="AJ154" s="125" t="str">
        <f t="shared" ref="AJ154:AJ158" si="396">DEC2HEX(BS154)</f>
        <v>3E7FF</v>
      </c>
      <c r="AM154" s="51">
        <f t="shared" ref="AM154:AM158" si="397">2^D$112*D154</f>
        <v>0</v>
      </c>
      <c r="AN154" s="52">
        <f t="shared" ref="AN154:AN158" si="398">2^E$112*E154</f>
        <v>0</v>
      </c>
      <c r="AO154" s="52">
        <f t="shared" ref="AO154:AO158" si="399">2^F$112*F154</f>
        <v>0</v>
      </c>
      <c r="AP154" s="52">
        <f t="shared" ref="AP154:AP158" si="400">2^G$112*G154</f>
        <v>0</v>
      </c>
      <c r="AQ154" s="52">
        <f t="shared" ref="AQ154:AQ158" si="401">2^H$112*H154</f>
        <v>0</v>
      </c>
      <c r="AR154" s="52">
        <f t="shared" ref="AR154:AR158" si="402">2^I$112*I154</f>
        <v>0</v>
      </c>
      <c r="AS154" s="52">
        <f t="shared" ref="AS154:AS158" si="403">2^J$112*J154</f>
        <v>0</v>
      </c>
      <c r="AT154" s="52">
        <f t="shared" ref="AT154:AT158" si="404">2^K$112*K154</f>
        <v>0</v>
      </c>
      <c r="AU154" s="52">
        <f t="shared" ref="AU154:AU158" si="405">2^L$112*L154</f>
        <v>0</v>
      </c>
      <c r="AV154" s="52">
        <f t="shared" ref="AV154:AV158" si="406">2^M$112*M154</f>
        <v>0</v>
      </c>
      <c r="AW154" s="52">
        <f t="shared" ref="AW154:AW158" si="407">2^N$112*N154</f>
        <v>0</v>
      </c>
      <c r="AX154" s="52">
        <f t="shared" ref="AX154:AX158" si="408">2^O$112*O154</f>
        <v>0</v>
      </c>
      <c r="AY154" s="52">
        <f t="shared" ref="AY154:AY158" si="409">2^P$112*P154</f>
        <v>0</v>
      </c>
      <c r="AZ154" s="52">
        <f t="shared" ref="AZ154:AZ158" si="410">2^Q$112*Q154</f>
        <v>0</v>
      </c>
      <c r="BA154" s="52">
        <f t="shared" ref="BA154:BA158" si="411">2^R$112*R154</f>
        <v>131072</v>
      </c>
      <c r="BB154" s="52">
        <f t="shared" ref="BB154:BB158" si="412">2^S$112*S154</f>
        <v>65536</v>
      </c>
      <c r="BC154" s="52">
        <f t="shared" ref="BC154:BC158" si="413">2^T$112*T154</f>
        <v>32768</v>
      </c>
      <c r="BD154" s="52">
        <f t="shared" ref="BD154:BD158" si="414">2^U$112*U154</f>
        <v>16384</v>
      </c>
      <c r="BE154" s="52">
        <f t="shared" ref="BE154:BE158" si="415">2^V$112*V154</f>
        <v>8192</v>
      </c>
      <c r="BF154" s="52">
        <f t="shared" ref="BF154:BF158" si="416">2^W$112*W154</f>
        <v>0</v>
      </c>
      <c r="BG154" s="52">
        <f t="shared" ref="BG154:BG158" si="417">2^X$112*X154</f>
        <v>0</v>
      </c>
      <c r="BH154" s="52">
        <f t="shared" ref="BH154:BH158" si="418">2^Y$112*Y154</f>
        <v>1024</v>
      </c>
      <c r="BI154" s="52">
        <f t="shared" ref="BI154:BI158" si="419">2^Z$112*Z154</f>
        <v>512</v>
      </c>
      <c r="BJ154" s="52">
        <f t="shared" ref="BJ154:BJ158" si="420">2^AA$112*AA154</f>
        <v>256</v>
      </c>
      <c r="BK154" s="52">
        <f t="shared" ref="BK154:BK158" si="421">2^AB$112*AB154</f>
        <v>128</v>
      </c>
      <c r="BL154" s="52">
        <f t="shared" ref="BL154:BL158" si="422">2^AC$112*AC154</f>
        <v>64</v>
      </c>
      <c r="BM154" s="52">
        <f t="shared" ref="BM154:BM158" si="423">2^AD$112*AD154</f>
        <v>32</v>
      </c>
      <c r="BN154" s="52">
        <f t="shared" ref="BN154:BN158" si="424">2^AE$112*AE154</f>
        <v>16</v>
      </c>
      <c r="BO154" s="52">
        <f t="shared" ref="BO154:BO158" si="425">2^AF$112*AF154</f>
        <v>8</v>
      </c>
      <c r="BP154" s="52">
        <f t="shared" ref="BP154:BP158" si="426">2^AG$112*AG154</f>
        <v>4</v>
      </c>
      <c r="BQ154" s="52">
        <f t="shared" ref="BQ154:BQ158" si="427">2^AH$112*AH154</f>
        <v>2</v>
      </c>
      <c r="BR154" s="64">
        <f t="shared" ref="BR154:BR158" si="428">2^AI$112*AI154</f>
        <v>1</v>
      </c>
      <c r="BS154" s="67">
        <f t="shared" ref="BS154:BS158" si="429">SUM(AM154:BR154)</f>
        <v>255999</v>
      </c>
    </row>
    <row r="155" spans="2:71">
      <c r="B155" s="224"/>
      <c r="C155" s="45" t="str">
        <f>'Memory Regions'!B15</f>
        <v>VRAM_BG1_MAP</v>
      </c>
      <c r="D155" s="51" t="str">
        <f t="shared" ref="D155:AI155" si="430">IF(OR(TEXT(D80,"0")="1",TEXT(D80,"0")="A"),"1","0")</f>
        <v>0</v>
      </c>
      <c r="E155" s="52" t="str">
        <f t="shared" si="430"/>
        <v>0</v>
      </c>
      <c r="F155" s="52" t="str">
        <f t="shared" si="430"/>
        <v>0</v>
      </c>
      <c r="G155" s="52" t="str">
        <f t="shared" si="430"/>
        <v>0</v>
      </c>
      <c r="H155" s="52" t="str">
        <f t="shared" si="430"/>
        <v>0</v>
      </c>
      <c r="I155" s="52" t="str">
        <f t="shared" si="430"/>
        <v>0</v>
      </c>
      <c r="J155" s="52" t="str">
        <f t="shared" si="430"/>
        <v>0</v>
      </c>
      <c r="K155" s="52" t="str">
        <f t="shared" si="430"/>
        <v>0</v>
      </c>
      <c r="L155" s="52" t="str">
        <f t="shared" si="430"/>
        <v>0</v>
      </c>
      <c r="M155" s="52" t="str">
        <f t="shared" si="430"/>
        <v>0</v>
      </c>
      <c r="N155" s="52" t="str">
        <f t="shared" si="430"/>
        <v>0</v>
      </c>
      <c r="O155" s="52" t="str">
        <f t="shared" si="430"/>
        <v>0</v>
      </c>
      <c r="P155" s="52" t="str">
        <f t="shared" si="430"/>
        <v>0</v>
      </c>
      <c r="Q155" s="52" t="str">
        <f t="shared" si="430"/>
        <v>0</v>
      </c>
      <c r="R155" s="52" t="str">
        <f t="shared" si="430"/>
        <v>1</v>
      </c>
      <c r="S155" s="52" t="str">
        <f t="shared" si="430"/>
        <v>1</v>
      </c>
      <c r="T155" s="52" t="str">
        <f t="shared" si="430"/>
        <v>1</v>
      </c>
      <c r="U155" s="52" t="str">
        <f t="shared" si="430"/>
        <v>1</v>
      </c>
      <c r="V155" s="52" t="str">
        <f t="shared" si="430"/>
        <v>1</v>
      </c>
      <c r="W155" s="52" t="str">
        <f t="shared" si="430"/>
        <v>0</v>
      </c>
      <c r="X155" s="52" t="str">
        <f t="shared" si="430"/>
        <v>1</v>
      </c>
      <c r="Y155" s="52" t="str">
        <f t="shared" si="430"/>
        <v>1</v>
      </c>
      <c r="Z155" s="52" t="str">
        <f t="shared" si="430"/>
        <v>1</v>
      </c>
      <c r="AA155" s="52" t="str">
        <f t="shared" si="430"/>
        <v>1</v>
      </c>
      <c r="AB155" s="52" t="str">
        <f t="shared" si="430"/>
        <v>1</v>
      </c>
      <c r="AC155" s="52" t="str">
        <f t="shared" si="430"/>
        <v>1</v>
      </c>
      <c r="AD155" s="52" t="str">
        <f t="shared" si="430"/>
        <v>1</v>
      </c>
      <c r="AE155" s="52" t="str">
        <f t="shared" si="430"/>
        <v>1</v>
      </c>
      <c r="AF155" s="52" t="str">
        <f t="shared" si="430"/>
        <v>1</v>
      </c>
      <c r="AG155" s="52" t="str">
        <f t="shared" si="430"/>
        <v>1</v>
      </c>
      <c r="AH155" s="52" t="str">
        <f t="shared" si="430"/>
        <v>1</v>
      </c>
      <c r="AI155" s="53" t="str">
        <f t="shared" si="430"/>
        <v>1</v>
      </c>
      <c r="AJ155" s="125" t="str">
        <f t="shared" si="396"/>
        <v>3EFFF</v>
      </c>
      <c r="AM155" s="51">
        <f t="shared" si="397"/>
        <v>0</v>
      </c>
      <c r="AN155" s="52">
        <f t="shared" si="398"/>
        <v>0</v>
      </c>
      <c r="AO155" s="52">
        <f t="shared" si="399"/>
        <v>0</v>
      </c>
      <c r="AP155" s="52">
        <f t="shared" si="400"/>
        <v>0</v>
      </c>
      <c r="AQ155" s="52">
        <f t="shared" si="401"/>
        <v>0</v>
      </c>
      <c r="AR155" s="52">
        <f t="shared" si="402"/>
        <v>0</v>
      </c>
      <c r="AS155" s="52">
        <f t="shared" si="403"/>
        <v>0</v>
      </c>
      <c r="AT155" s="52">
        <f t="shared" si="404"/>
        <v>0</v>
      </c>
      <c r="AU155" s="52">
        <f t="shared" si="405"/>
        <v>0</v>
      </c>
      <c r="AV155" s="52">
        <f t="shared" si="406"/>
        <v>0</v>
      </c>
      <c r="AW155" s="52">
        <f t="shared" si="407"/>
        <v>0</v>
      </c>
      <c r="AX155" s="52">
        <f t="shared" si="408"/>
        <v>0</v>
      </c>
      <c r="AY155" s="52">
        <f t="shared" si="409"/>
        <v>0</v>
      </c>
      <c r="AZ155" s="52">
        <f t="shared" si="410"/>
        <v>0</v>
      </c>
      <c r="BA155" s="52">
        <f t="shared" si="411"/>
        <v>131072</v>
      </c>
      <c r="BB155" s="52">
        <f t="shared" si="412"/>
        <v>65536</v>
      </c>
      <c r="BC155" s="52">
        <f t="shared" si="413"/>
        <v>32768</v>
      </c>
      <c r="BD155" s="52">
        <f t="shared" si="414"/>
        <v>16384</v>
      </c>
      <c r="BE155" s="52">
        <f t="shared" si="415"/>
        <v>8192</v>
      </c>
      <c r="BF155" s="52">
        <f t="shared" si="416"/>
        <v>0</v>
      </c>
      <c r="BG155" s="52">
        <f t="shared" si="417"/>
        <v>2048</v>
      </c>
      <c r="BH155" s="52">
        <f t="shared" si="418"/>
        <v>1024</v>
      </c>
      <c r="BI155" s="52">
        <f t="shared" si="419"/>
        <v>512</v>
      </c>
      <c r="BJ155" s="52">
        <f t="shared" si="420"/>
        <v>256</v>
      </c>
      <c r="BK155" s="52">
        <f t="shared" si="421"/>
        <v>128</v>
      </c>
      <c r="BL155" s="52">
        <f t="shared" si="422"/>
        <v>64</v>
      </c>
      <c r="BM155" s="52">
        <f t="shared" si="423"/>
        <v>32</v>
      </c>
      <c r="BN155" s="52">
        <f t="shared" si="424"/>
        <v>16</v>
      </c>
      <c r="BO155" s="52">
        <f t="shared" si="425"/>
        <v>8</v>
      </c>
      <c r="BP155" s="52">
        <f t="shared" si="426"/>
        <v>4</v>
      </c>
      <c r="BQ155" s="52">
        <f t="shared" si="427"/>
        <v>2</v>
      </c>
      <c r="BR155" s="64">
        <f t="shared" si="428"/>
        <v>1</v>
      </c>
      <c r="BS155" s="67">
        <f t="shared" si="429"/>
        <v>258047</v>
      </c>
    </row>
    <row r="156" spans="2:71">
      <c r="B156" s="224"/>
      <c r="C156" s="45" t="str">
        <f>'Memory Regions'!B16</f>
        <v>VRAM_BG2_MAP</v>
      </c>
      <c r="D156" s="51" t="str">
        <f t="shared" ref="D156:AI156" si="431">IF(OR(TEXT(D81,"0")="1",TEXT(D81,"0")="A"),"1","0")</f>
        <v>0</v>
      </c>
      <c r="E156" s="52" t="str">
        <f t="shared" si="431"/>
        <v>0</v>
      </c>
      <c r="F156" s="52" t="str">
        <f t="shared" si="431"/>
        <v>0</v>
      </c>
      <c r="G156" s="52" t="str">
        <f t="shared" si="431"/>
        <v>0</v>
      </c>
      <c r="H156" s="52" t="str">
        <f t="shared" si="431"/>
        <v>0</v>
      </c>
      <c r="I156" s="52" t="str">
        <f t="shared" si="431"/>
        <v>0</v>
      </c>
      <c r="J156" s="52" t="str">
        <f t="shared" si="431"/>
        <v>0</v>
      </c>
      <c r="K156" s="52" t="str">
        <f t="shared" si="431"/>
        <v>0</v>
      </c>
      <c r="L156" s="52" t="str">
        <f t="shared" si="431"/>
        <v>0</v>
      </c>
      <c r="M156" s="52" t="str">
        <f t="shared" si="431"/>
        <v>0</v>
      </c>
      <c r="N156" s="52" t="str">
        <f t="shared" si="431"/>
        <v>0</v>
      </c>
      <c r="O156" s="52" t="str">
        <f t="shared" si="431"/>
        <v>0</v>
      </c>
      <c r="P156" s="52" t="str">
        <f t="shared" si="431"/>
        <v>0</v>
      </c>
      <c r="Q156" s="52" t="str">
        <f t="shared" si="431"/>
        <v>0</v>
      </c>
      <c r="R156" s="52" t="str">
        <f t="shared" si="431"/>
        <v>1</v>
      </c>
      <c r="S156" s="52" t="str">
        <f t="shared" si="431"/>
        <v>1</v>
      </c>
      <c r="T156" s="52" t="str">
        <f t="shared" si="431"/>
        <v>1</v>
      </c>
      <c r="U156" s="52" t="str">
        <f t="shared" si="431"/>
        <v>1</v>
      </c>
      <c r="V156" s="52" t="str">
        <f t="shared" si="431"/>
        <v>1</v>
      </c>
      <c r="W156" s="52" t="str">
        <f t="shared" si="431"/>
        <v>1</v>
      </c>
      <c r="X156" s="52" t="str">
        <f t="shared" si="431"/>
        <v>0</v>
      </c>
      <c r="Y156" s="52" t="str">
        <f t="shared" si="431"/>
        <v>1</v>
      </c>
      <c r="Z156" s="52" t="str">
        <f t="shared" si="431"/>
        <v>1</v>
      </c>
      <c r="AA156" s="52" t="str">
        <f t="shared" si="431"/>
        <v>1</v>
      </c>
      <c r="AB156" s="52" t="str">
        <f t="shared" si="431"/>
        <v>1</v>
      </c>
      <c r="AC156" s="52" t="str">
        <f t="shared" si="431"/>
        <v>1</v>
      </c>
      <c r="AD156" s="52" t="str">
        <f t="shared" si="431"/>
        <v>1</v>
      </c>
      <c r="AE156" s="52" t="str">
        <f t="shared" si="431"/>
        <v>1</v>
      </c>
      <c r="AF156" s="52" t="str">
        <f t="shared" si="431"/>
        <v>1</v>
      </c>
      <c r="AG156" s="52" t="str">
        <f t="shared" si="431"/>
        <v>1</v>
      </c>
      <c r="AH156" s="52" t="str">
        <f t="shared" si="431"/>
        <v>1</v>
      </c>
      <c r="AI156" s="53" t="str">
        <f t="shared" si="431"/>
        <v>1</v>
      </c>
      <c r="AJ156" s="125" t="str">
        <f t="shared" si="396"/>
        <v>3F7FF</v>
      </c>
      <c r="AM156" s="51">
        <f t="shared" si="397"/>
        <v>0</v>
      </c>
      <c r="AN156" s="52">
        <f t="shared" si="398"/>
        <v>0</v>
      </c>
      <c r="AO156" s="52">
        <f t="shared" si="399"/>
        <v>0</v>
      </c>
      <c r="AP156" s="52">
        <f t="shared" si="400"/>
        <v>0</v>
      </c>
      <c r="AQ156" s="52">
        <f t="shared" si="401"/>
        <v>0</v>
      </c>
      <c r="AR156" s="52">
        <f t="shared" si="402"/>
        <v>0</v>
      </c>
      <c r="AS156" s="52">
        <f t="shared" si="403"/>
        <v>0</v>
      </c>
      <c r="AT156" s="52">
        <f t="shared" si="404"/>
        <v>0</v>
      </c>
      <c r="AU156" s="52">
        <f t="shared" si="405"/>
        <v>0</v>
      </c>
      <c r="AV156" s="52">
        <f t="shared" si="406"/>
        <v>0</v>
      </c>
      <c r="AW156" s="52">
        <f t="shared" si="407"/>
        <v>0</v>
      </c>
      <c r="AX156" s="52">
        <f t="shared" si="408"/>
        <v>0</v>
      </c>
      <c r="AY156" s="52">
        <f t="shared" si="409"/>
        <v>0</v>
      </c>
      <c r="AZ156" s="52">
        <f t="shared" si="410"/>
        <v>0</v>
      </c>
      <c r="BA156" s="52">
        <f t="shared" si="411"/>
        <v>131072</v>
      </c>
      <c r="BB156" s="52">
        <f t="shared" si="412"/>
        <v>65536</v>
      </c>
      <c r="BC156" s="52">
        <f t="shared" si="413"/>
        <v>32768</v>
      </c>
      <c r="BD156" s="52">
        <f t="shared" si="414"/>
        <v>16384</v>
      </c>
      <c r="BE156" s="52">
        <f t="shared" si="415"/>
        <v>8192</v>
      </c>
      <c r="BF156" s="52">
        <f t="shared" si="416"/>
        <v>4096</v>
      </c>
      <c r="BG156" s="52">
        <f t="shared" si="417"/>
        <v>0</v>
      </c>
      <c r="BH156" s="52">
        <f t="shared" si="418"/>
        <v>1024</v>
      </c>
      <c r="BI156" s="52">
        <f t="shared" si="419"/>
        <v>512</v>
      </c>
      <c r="BJ156" s="52">
        <f t="shared" si="420"/>
        <v>256</v>
      </c>
      <c r="BK156" s="52">
        <f t="shared" si="421"/>
        <v>128</v>
      </c>
      <c r="BL156" s="52">
        <f t="shared" si="422"/>
        <v>64</v>
      </c>
      <c r="BM156" s="52">
        <f t="shared" si="423"/>
        <v>32</v>
      </c>
      <c r="BN156" s="52">
        <f t="shared" si="424"/>
        <v>16</v>
      </c>
      <c r="BO156" s="52">
        <f t="shared" si="425"/>
        <v>8</v>
      </c>
      <c r="BP156" s="52">
        <f t="shared" si="426"/>
        <v>4</v>
      </c>
      <c r="BQ156" s="52">
        <f t="shared" si="427"/>
        <v>2</v>
      </c>
      <c r="BR156" s="64">
        <f t="shared" si="428"/>
        <v>1</v>
      </c>
      <c r="BS156" s="67">
        <f t="shared" si="429"/>
        <v>260095</v>
      </c>
    </row>
    <row r="157" spans="2:71">
      <c r="B157" s="224"/>
      <c r="C157" s="45" t="str">
        <f>'Memory Regions'!B17</f>
        <v>VRAM_BG0_CELLDATA</v>
      </c>
      <c r="D157" s="51" t="str">
        <f t="shared" ref="D157:AI157" si="432">IF(OR(TEXT(D82,"0")="1",TEXT(D82,"0")="A"),"1","0")</f>
        <v>0</v>
      </c>
      <c r="E157" s="52" t="str">
        <f t="shared" si="432"/>
        <v>0</v>
      </c>
      <c r="F157" s="52" t="str">
        <f t="shared" si="432"/>
        <v>0</v>
      </c>
      <c r="G157" s="52" t="str">
        <f t="shared" si="432"/>
        <v>0</v>
      </c>
      <c r="H157" s="52" t="str">
        <f t="shared" si="432"/>
        <v>0</v>
      </c>
      <c r="I157" s="52" t="str">
        <f t="shared" si="432"/>
        <v>0</v>
      </c>
      <c r="J157" s="52" t="str">
        <f t="shared" si="432"/>
        <v>0</v>
      </c>
      <c r="K157" s="52" t="str">
        <f t="shared" si="432"/>
        <v>0</v>
      </c>
      <c r="L157" s="52" t="str">
        <f t="shared" si="432"/>
        <v>0</v>
      </c>
      <c r="M157" s="52" t="str">
        <f t="shared" si="432"/>
        <v>0</v>
      </c>
      <c r="N157" s="52" t="str">
        <f t="shared" si="432"/>
        <v>0</v>
      </c>
      <c r="O157" s="52" t="str">
        <f t="shared" si="432"/>
        <v>0</v>
      </c>
      <c r="P157" s="52" t="str">
        <f t="shared" si="432"/>
        <v>0</v>
      </c>
      <c r="Q157" s="52" t="str">
        <f t="shared" si="432"/>
        <v>0</v>
      </c>
      <c r="R157" s="52" t="str">
        <f t="shared" si="432"/>
        <v>1</v>
      </c>
      <c r="S157" s="52" t="str">
        <f t="shared" si="432"/>
        <v>0</v>
      </c>
      <c r="T157" s="52" t="str">
        <f t="shared" si="432"/>
        <v>1</v>
      </c>
      <c r="U157" s="52" t="str">
        <f t="shared" si="432"/>
        <v>1</v>
      </c>
      <c r="V157" s="52" t="str">
        <f t="shared" si="432"/>
        <v>1</v>
      </c>
      <c r="W157" s="52" t="str">
        <f t="shared" si="432"/>
        <v>0</v>
      </c>
      <c r="X157" s="52" t="str">
        <f t="shared" si="432"/>
        <v>1</v>
      </c>
      <c r="Y157" s="52" t="str">
        <f t="shared" si="432"/>
        <v>1</v>
      </c>
      <c r="Z157" s="52" t="str">
        <f t="shared" si="432"/>
        <v>1</v>
      </c>
      <c r="AA157" s="52" t="str">
        <f t="shared" si="432"/>
        <v>1</v>
      </c>
      <c r="AB157" s="52" t="str">
        <f t="shared" si="432"/>
        <v>1</v>
      </c>
      <c r="AC157" s="52" t="str">
        <f t="shared" si="432"/>
        <v>1</v>
      </c>
      <c r="AD157" s="52" t="str">
        <f t="shared" si="432"/>
        <v>1</v>
      </c>
      <c r="AE157" s="52" t="str">
        <f t="shared" si="432"/>
        <v>1</v>
      </c>
      <c r="AF157" s="52" t="str">
        <f t="shared" si="432"/>
        <v>1</v>
      </c>
      <c r="AG157" s="52" t="str">
        <f t="shared" si="432"/>
        <v>1</v>
      </c>
      <c r="AH157" s="52" t="str">
        <f t="shared" si="432"/>
        <v>1</v>
      </c>
      <c r="AI157" s="53" t="str">
        <f t="shared" si="432"/>
        <v>1</v>
      </c>
      <c r="AJ157" s="125" t="str">
        <f t="shared" si="396"/>
        <v>2EFFF</v>
      </c>
      <c r="AM157" s="51">
        <f t="shared" si="397"/>
        <v>0</v>
      </c>
      <c r="AN157" s="52">
        <f t="shared" si="398"/>
        <v>0</v>
      </c>
      <c r="AO157" s="52">
        <f t="shared" si="399"/>
        <v>0</v>
      </c>
      <c r="AP157" s="52">
        <f t="shared" si="400"/>
        <v>0</v>
      </c>
      <c r="AQ157" s="52">
        <f t="shared" si="401"/>
        <v>0</v>
      </c>
      <c r="AR157" s="52">
        <f t="shared" si="402"/>
        <v>0</v>
      </c>
      <c r="AS157" s="52">
        <f t="shared" si="403"/>
        <v>0</v>
      </c>
      <c r="AT157" s="52">
        <f t="shared" si="404"/>
        <v>0</v>
      </c>
      <c r="AU157" s="52">
        <f t="shared" si="405"/>
        <v>0</v>
      </c>
      <c r="AV157" s="52">
        <f t="shared" si="406"/>
        <v>0</v>
      </c>
      <c r="AW157" s="52">
        <f t="shared" si="407"/>
        <v>0</v>
      </c>
      <c r="AX157" s="52">
        <f t="shared" si="408"/>
        <v>0</v>
      </c>
      <c r="AY157" s="52">
        <f t="shared" si="409"/>
        <v>0</v>
      </c>
      <c r="AZ157" s="52">
        <f t="shared" si="410"/>
        <v>0</v>
      </c>
      <c r="BA157" s="52">
        <f t="shared" si="411"/>
        <v>131072</v>
      </c>
      <c r="BB157" s="52">
        <f t="shared" si="412"/>
        <v>0</v>
      </c>
      <c r="BC157" s="52">
        <f t="shared" si="413"/>
        <v>32768</v>
      </c>
      <c r="BD157" s="52">
        <f t="shared" si="414"/>
        <v>16384</v>
      </c>
      <c r="BE157" s="52">
        <f t="shared" si="415"/>
        <v>8192</v>
      </c>
      <c r="BF157" s="52">
        <f t="shared" si="416"/>
        <v>0</v>
      </c>
      <c r="BG157" s="52">
        <f t="shared" si="417"/>
        <v>2048</v>
      </c>
      <c r="BH157" s="52">
        <f t="shared" si="418"/>
        <v>1024</v>
      </c>
      <c r="BI157" s="52">
        <f t="shared" si="419"/>
        <v>512</v>
      </c>
      <c r="BJ157" s="52">
        <f t="shared" si="420"/>
        <v>256</v>
      </c>
      <c r="BK157" s="52">
        <f t="shared" si="421"/>
        <v>128</v>
      </c>
      <c r="BL157" s="52">
        <f t="shared" si="422"/>
        <v>64</v>
      </c>
      <c r="BM157" s="52">
        <f t="shared" si="423"/>
        <v>32</v>
      </c>
      <c r="BN157" s="52">
        <f t="shared" si="424"/>
        <v>16</v>
      </c>
      <c r="BO157" s="52">
        <f t="shared" si="425"/>
        <v>8</v>
      </c>
      <c r="BP157" s="52">
        <f t="shared" si="426"/>
        <v>4</v>
      </c>
      <c r="BQ157" s="52">
        <f t="shared" si="427"/>
        <v>2</v>
      </c>
      <c r="BR157" s="64">
        <f t="shared" si="428"/>
        <v>1</v>
      </c>
      <c r="BS157" s="67">
        <f t="shared" si="429"/>
        <v>192511</v>
      </c>
    </row>
    <row r="158" spans="2:71">
      <c r="B158" s="224"/>
      <c r="C158" s="45" t="str">
        <f>'Memory Regions'!B18</f>
        <v>VRAM_BG1_CELLDATA</v>
      </c>
      <c r="D158" s="51" t="str">
        <f t="shared" ref="D158:AI158" si="433">IF(OR(TEXT(D83,"0")="1",TEXT(D83,"0")="A"),"1","0")</f>
        <v>0</v>
      </c>
      <c r="E158" s="52" t="str">
        <f t="shared" si="433"/>
        <v>0</v>
      </c>
      <c r="F158" s="52" t="str">
        <f t="shared" si="433"/>
        <v>0</v>
      </c>
      <c r="G158" s="52" t="str">
        <f t="shared" si="433"/>
        <v>0</v>
      </c>
      <c r="H158" s="52" t="str">
        <f t="shared" si="433"/>
        <v>0</v>
      </c>
      <c r="I158" s="52" t="str">
        <f t="shared" si="433"/>
        <v>0</v>
      </c>
      <c r="J158" s="52" t="str">
        <f t="shared" si="433"/>
        <v>0</v>
      </c>
      <c r="K158" s="52" t="str">
        <f t="shared" si="433"/>
        <v>0</v>
      </c>
      <c r="L158" s="52" t="str">
        <f t="shared" si="433"/>
        <v>0</v>
      </c>
      <c r="M158" s="52" t="str">
        <f t="shared" si="433"/>
        <v>0</v>
      </c>
      <c r="N158" s="52" t="str">
        <f t="shared" si="433"/>
        <v>0</v>
      </c>
      <c r="O158" s="52" t="str">
        <f t="shared" si="433"/>
        <v>0</v>
      </c>
      <c r="P158" s="52" t="str">
        <f t="shared" si="433"/>
        <v>0</v>
      </c>
      <c r="Q158" s="52" t="str">
        <f t="shared" si="433"/>
        <v>0</v>
      </c>
      <c r="R158" s="52" t="str">
        <f t="shared" si="433"/>
        <v>1</v>
      </c>
      <c r="S158" s="52" t="str">
        <f t="shared" si="433"/>
        <v>0</v>
      </c>
      <c r="T158" s="52" t="str">
        <f t="shared" si="433"/>
        <v>1</v>
      </c>
      <c r="U158" s="52" t="str">
        <f t="shared" si="433"/>
        <v>1</v>
      </c>
      <c r="V158" s="52" t="str">
        <f t="shared" si="433"/>
        <v>1</v>
      </c>
      <c r="W158" s="52" t="str">
        <f t="shared" si="433"/>
        <v>1</v>
      </c>
      <c r="X158" s="52" t="str">
        <f t="shared" si="433"/>
        <v>1</v>
      </c>
      <c r="Y158" s="52" t="str">
        <f t="shared" si="433"/>
        <v>1</v>
      </c>
      <c r="Z158" s="52" t="str">
        <f t="shared" si="433"/>
        <v>1</v>
      </c>
      <c r="AA158" s="52" t="str">
        <f t="shared" si="433"/>
        <v>1</v>
      </c>
      <c r="AB158" s="52" t="str">
        <f t="shared" si="433"/>
        <v>1</v>
      </c>
      <c r="AC158" s="52" t="str">
        <f t="shared" si="433"/>
        <v>1</v>
      </c>
      <c r="AD158" s="52" t="str">
        <f t="shared" si="433"/>
        <v>1</v>
      </c>
      <c r="AE158" s="52" t="str">
        <f t="shared" si="433"/>
        <v>1</v>
      </c>
      <c r="AF158" s="52" t="str">
        <f t="shared" si="433"/>
        <v>1</v>
      </c>
      <c r="AG158" s="52" t="str">
        <f t="shared" si="433"/>
        <v>1</v>
      </c>
      <c r="AH158" s="52" t="str">
        <f t="shared" si="433"/>
        <v>1</v>
      </c>
      <c r="AI158" s="53" t="str">
        <f t="shared" si="433"/>
        <v>1</v>
      </c>
      <c r="AJ158" s="125" t="str">
        <f t="shared" si="396"/>
        <v>2FFFF</v>
      </c>
      <c r="AM158" s="51">
        <f t="shared" si="397"/>
        <v>0</v>
      </c>
      <c r="AN158" s="52">
        <f t="shared" si="398"/>
        <v>0</v>
      </c>
      <c r="AO158" s="52">
        <f t="shared" si="399"/>
        <v>0</v>
      </c>
      <c r="AP158" s="52">
        <f t="shared" si="400"/>
        <v>0</v>
      </c>
      <c r="AQ158" s="52">
        <f t="shared" si="401"/>
        <v>0</v>
      </c>
      <c r="AR158" s="52">
        <f t="shared" si="402"/>
        <v>0</v>
      </c>
      <c r="AS158" s="52">
        <f t="shared" si="403"/>
        <v>0</v>
      </c>
      <c r="AT158" s="52">
        <f t="shared" si="404"/>
        <v>0</v>
      </c>
      <c r="AU158" s="52">
        <f t="shared" si="405"/>
        <v>0</v>
      </c>
      <c r="AV158" s="52">
        <f t="shared" si="406"/>
        <v>0</v>
      </c>
      <c r="AW158" s="52">
        <f t="shared" si="407"/>
        <v>0</v>
      </c>
      <c r="AX158" s="52">
        <f t="shared" si="408"/>
        <v>0</v>
      </c>
      <c r="AY158" s="52">
        <f t="shared" si="409"/>
        <v>0</v>
      </c>
      <c r="AZ158" s="52">
        <f t="shared" si="410"/>
        <v>0</v>
      </c>
      <c r="BA158" s="52">
        <f t="shared" si="411"/>
        <v>131072</v>
      </c>
      <c r="BB158" s="52">
        <f t="shared" si="412"/>
        <v>0</v>
      </c>
      <c r="BC158" s="52">
        <f t="shared" si="413"/>
        <v>32768</v>
      </c>
      <c r="BD158" s="52">
        <f t="shared" si="414"/>
        <v>16384</v>
      </c>
      <c r="BE158" s="52">
        <f t="shared" si="415"/>
        <v>8192</v>
      </c>
      <c r="BF158" s="52">
        <f t="shared" si="416"/>
        <v>4096</v>
      </c>
      <c r="BG158" s="52">
        <f t="shared" si="417"/>
        <v>2048</v>
      </c>
      <c r="BH158" s="52">
        <f t="shared" si="418"/>
        <v>1024</v>
      </c>
      <c r="BI158" s="52">
        <f t="shared" si="419"/>
        <v>512</v>
      </c>
      <c r="BJ158" s="52">
        <f t="shared" si="420"/>
        <v>256</v>
      </c>
      <c r="BK158" s="52">
        <f t="shared" si="421"/>
        <v>128</v>
      </c>
      <c r="BL158" s="52">
        <f t="shared" si="422"/>
        <v>64</v>
      </c>
      <c r="BM158" s="52">
        <f t="shared" si="423"/>
        <v>32</v>
      </c>
      <c r="BN158" s="52">
        <f t="shared" si="424"/>
        <v>16</v>
      </c>
      <c r="BO158" s="52">
        <f t="shared" si="425"/>
        <v>8</v>
      </c>
      <c r="BP158" s="52">
        <f t="shared" si="426"/>
        <v>4</v>
      </c>
      <c r="BQ158" s="52">
        <f t="shared" si="427"/>
        <v>2</v>
      </c>
      <c r="BR158" s="64">
        <f t="shared" si="428"/>
        <v>1</v>
      </c>
      <c r="BS158" s="67">
        <f t="shared" si="429"/>
        <v>196607</v>
      </c>
    </row>
    <row r="159" spans="2:71">
      <c r="B159" s="224"/>
      <c r="C159" s="45" t="str">
        <f>'Memory Regions'!B19</f>
        <v>VRAM_BG2_CELLDATA</v>
      </c>
      <c r="D159" s="51" t="str">
        <f t="shared" ref="D159:AI159" si="434">IF(OR(TEXT(D84,"0")="1",TEXT(D84,"0")="A"),"1","0")</f>
        <v>0</v>
      </c>
      <c r="E159" s="52" t="str">
        <f t="shared" si="434"/>
        <v>0</v>
      </c>
      <c r="F159" s="52" t="str">
        <f t="shared" si="434"/>
        <v>0</v>
      </c>
      <c r="G159" s="52" t="str">
        <f t="shared" si="434"/>
        <v>0</v>
      </c>
      <c r="H159" s="52" t="str">
        <f t="shared" si="434"/>
        <v>0</v>
      </c>
      <c r="I159" s="52" t="str">
        <f t="shared" si="434"/>
        <v>0</v>
      </c>
      <c r="J159" s="52" t="str">
        <f t="shared" si="434"/>
        <v>0</v>
      </c>
      <c r="K159" s="52" t="str">
        <f t="shared" si="434"/>
        <v>0</v>
      </c>
      <c r="L159" s="52" t="str">
        <f t="shared" si="434"/>
        <v>0</v>
      </c>
      <c r="M159" s="52" t="str">
        <f t="shared" si="434"/>
        <v>0</v>
      </c>
      <c r="N159" s="52" t="str">
        <f t="shared" si="434"/>
        <v>0</v>
      </c>
      <c r="O159" s="52" t="str">
        <f t="shared" si="434"/>
        <v>0</v>
      </c>
      <c r="P159" s="52" t="str">
        <f t="shared" si="434"/>
        <v>0</v>
      </c>
      <c r="Q159" s="52" t="str">
        <f t="shared" si="434"/>
        <v>0</v>
      </c>
      <c r="R159" s="52" t="str">
        <f t="shared" si="434"/>
        <v>0</v>
      </c>
      <c r="S159" s="52" t="str">
        <f t="shared" si="434"/>
        <v>1</v>
      </c>
      <c r="T159" s="52" t="str">
        <f t="shared" si="434"/>
        <v>1</v>
      </c>
      <c r="U159" s="52" t="str">
        <f t="shared" si="434"/>
        <v>1</v>
      </c>
      <c r="V159" s="52" t="str">
        <f t="shared" si="434"/>
        <v>1</v>
      </c>
      <c r="W159" s="52" t="str">
        <f t="shared" si="434"/>
        <v>0</v>
      </c>
      <c r="X159" s="52" t="str">
        <f t="shared" si="434"/>
        <v>1</v>
      </c>
      <c r="Y159" s="52" t="str">
        <f t="shared" si="434"/>
        <v>1</v>
      </c>
      <c r="Z159" s="52" t="str">
        <f t="shared" si="434"/>
        <v>1</v>
      </c>
      <c r="AA159" s="52" t="str">
        <f t="shared" si="434"/>
        <v>1</v>
      </c>
      <c r="AB159" s="52" t="str">
        <f t="shared" si="434"/>
        <v>1</v>
      </c>
      <c r="AC159" s="52" t="str">
        <f t="shared" si="434"/>
        <v>1</v>
      </c>
      <c r="AD159" s="52" t="str">
        <f t="shared" si="434"/>
        <v>1</v>
      </c>
      <c r="AE159" s="52" t="str">
        <f t="shared" si="434"/>
        <v>1</v>
      </c>
      <c r="AF159" s="52" t="str">
        <f t="shared" si="434"/>
        <v>1</v>
      </c>
      <c r="AG159" s="52" t="str">
        <f t="shared" si="434"/>
        <v>1</v>
      </c>
      <c r="AH159" s="52" t="str">
        <f t="shared" si="434"/>
        <v>1</v>
      </c>
      <c r="AI159" s="53" t="str">
        <f t="shared" si="434"/>
        <v>1</v>
      </c>
      <c r="AJ159" s="125" t="str">
        <f t="shared" si="352"/>
        <v>1EFFF</v>
      </c>
      <c r="AM159" s="51">
        <f t="shared" ref="AM159:AM163" si="435">2^D$112*D159</f>
        <v>0</v>
      </c>
      <c r="AN159" s="52">
        <f t="shared" ref="AN159:AN163" si="436">2^E$112*E159</f>
        <v>0</v>
      </c>
      <c r="AO159" s="52">
        <f t="shared" ref="AO159:AO163" si="437">2^F$112*F159</f>
        <v>0</v>
      </c>
      <c r="AP159" s="52">
        <f t="shared" ref="AP159:AP163" si="438">2^G$112*G159</f>
        <v>0</v>
      </c>
      <c r="AQ159" s="52">
        <f t="shared" ref="AQ159:AQ163" si="439">2^H$112*H159</f>
        <v>0</v>
      </c>
      <c r="AR159" s="52">
        <f t="shared" ref="AR159:AR163" si="440">2^I$112*I159</f>
        <v>0</v>
      </c>
      <c r="AS159" s="52">
        <f t="shared" ref="AS159:AS163" si="441">2^J$112*J159</f>
        <v>0</v>
      </c>
      <c r="AT159" s="52">
        <f t="shared" ref="AT159:AT163" si="442">2^K$112*K159</f>
        <v>0</v>
      </c>
      <c r="AU159" s="52">
        <f t="shared" ref="AU159:AU163" si="443">2^L$112*L159</f>
        <v>0</v>
      </c>
      <c r="AV159" s="52">
        <f t="shared" ref="AV159:AV163" si="444">2^M$112*M159</f>
        <v>0</v>
      </c>
      <c r="AW159" s="52">
        <f t="shared" ref="AW159:AW163" si="445">2^N$112*N159</f>
        <v>0</v>
      </c>
      <c r="AX159" s="52">
        <f t="shared" ref="AX159:AX163" si="446">2^O$112*O159</f>
        <v>0</v>
      </c>
      <c r="AY159" s="52">
        <f t="shared" ref="AY159:AY163" si="447">2^P$112*P159</f>
        <v>0</v>
      </c>
      <c r="AZ159" s="52">
        <f t="shared" ref="AZ159:AZ163" si="448">2^Q$112*Q159</f>
        <v>0</v>
      </c>
      <c r="BA159" s="52">
        <f t="shared" ref="BA159:BA163" si="449">2^R$112*R159</f>
        <v>0</v>
      </c>
      <c r="BB159" s="52">
        <f t="shared" ref="BB159:BB163" si="450">2^S$112*S159</f>
        <v>65536</v>
      </c>
      <c r="BC159" s="52">
        <f t="shared" ref="BC159:BC163" si="451">2^T$112*T159</f>
        <v>32768</v>
      </c>
      <c r="BD159" s="52">
        <f t="shared" ref="BD159:BD163" si="452">2^U$112*U159</f>
        <v>16384</v>
      </c>
      <c r="BE159" s="52">
        <f t="shared" ref="BE159:BE163" si="453">2^V$112*V159</f>
        <v>8192</v>
      </c>
      <c r="BF159" s="52">
        <f t="shared" ref="BF159:BF163" si="454">2^W$112*W159</f>
        <v>0</v>
      </c>
      <c r="BG159" s="52">
        <f t="shared" ref="BG159:BG163" si="455">2^X$112*X159</f>
        <v>2048</v>
      </c>
      <c r="BH159" s="52">
        <f t="shared" ref="BH159:BH163" si="456">2^Y$112*Y159</f>
        <v>1024</v>
      </c>
      <c r="BI159" s="52">
        <f t="shared" ref="BI159:BI163" si="457">2^Z$112*Z159</f>
        <v>512</v>
      </c>
      <c r="BJ159" s="52">
        <f t="shared" ref="BJ159:BJ163" si="458">2^AA$112*AA159</f>
        <v>256</v>
      </c>
      <c r="BK159" s="52">
        <f t="shared" ref="BK159:BK163" si="459">2^AB$112*AB159</f>
        <v>128</v>
      </c>
      <c r="BL159" s="52">
        <f t="shared" ref="BL159:BL163" si="460">2^AC$112*AC159</f>
        <v>64</v>
      </c>
      <c r="BM159" s="52">
        <f t="shared" ref="BM159:BM163" si="461">2^AD$112*AD159</f>
        <v>32</v>
      </c>
      <c r="BN159" s="52">
        <f t="shared" ref="BN159:BN163" si="462">2^AE$112*AE159</f>
        <v>16</v>
      </c>
      <c r="BO159" s="52">
        <f t="shared" ref="BO159:BO163" si="463">2^AF$112*AF159</f>
        <v>8</v>
      </c>
      <c r="BP159" s="52">
        <f t="shared" ref="BP159:BP163" si="464">2^AG$112*AG159</f>
        <v>4</v>
      </c>
      <c r="BQ159" s="52">
        <f t="shared" ref="BQ159:BQ163" si="465">2^AH$112*AH159</f>
        <v>2</v>
      </c>
      <c r="BR159" s="64">
        <f t="shared" ref="BR159:BR163" si="466">2^AI$112*AI159</f>
        <v>1</v>
      </c>
      <c r="BS159" s="67">
        <f t="shared" ref="BS159:BS163" si="467">SUM(AM159:BR159)</f>
        <v>126975</v>
      </c>
    </row>
    <row r="160" spans="2:71">
      <c r="B160" s="224"/>
      <c r="C160" s="45" t="str">
        <f>'Memory Regions'!B20</f>
        <v>VRAM_PALETTE</v>
      </c>
      <c r="D160" s="51" t="str">
        <f t="shared" ref="D160:AI160" si="468">IF(OR(TEXT(D85,"0")="1",TEXT(D85,"0")="A"),"1","0")</f>
        <v>0</v>
      </c>
      <c r="E160" s="52" t="str">
        <f t="shared" si="468"/>
        <v>0</v>
      </c>
      <c r="F160" s="52" t="str">
        <f t="shared" si="468"/>
        <v>0</v>
      </c>
      <c r="G160" s="52" t="str">
        <f t="shared" si="468"/>
        <v>0</v>
      </c>
      <c r="H160" s="52" t="str">
        <f t="shared" si="468"/>
        <v>0</v>
      </c>
      <c r="I160" s="52" t="str">
        <f t="shared" si="468"/>
        <v>0</v>
      </c>
      <c r="J160" s="52" t="str">
        <f t="shared" si="468"/>
        <v>0</v>
      </c>
      <c r="K160" s="52" t="str">
        <f t="shared" si="468"/>
        <v>0</v>
      </c>
      <c r="L160" s="52" t="str">
        <f t="shared" si="468"/>
        <v>0</v>
      </c>
      <c r="M160" s="52" t="str">
        <f t="shared" si="468"/>
        <v>0</v>
      </c>
      <c r="N160" s="52" t="str">
        <f t="shared" si="468"/>
        <v>0</v>
      </c>
      <c r="O160" s="52" t="str">
        <f t="shared" si="468"/>
        <v>0</v>
      </c>
      <c r="P160" s="52" t="str">
        <f t="shared" si="468"/>
        <v>0</v>
      </c>
      <c r="Q160" s="52" t="str">
        <f t="shared" si="468"/>
        <v>0</v>
      </c>
      <c r="R160" s="52" t="str">
        <f t="shared" si="468"/>
        <v>1</v>
      </c>
      <c r="S160" s="52" t="str">
        <f t="shared" si="468"/>
        <v>1</v>
      </c>
      <c r="T160" s="52" t="str">
        <f t="shared" si="468"/>
        <v>1</v>
      </c>
      <c r="U160" s="52" t="str">
        <f t="shared" si="468"/>
        <v>1</v>
      </c>
      <c r="V160" s="52" t="str">
        <f t="shared" si="468"/>
        <v>1</v>
      </c>
      <c r="W160" s="52" t="str">
        <f t="shared" si="468"/>
        <v>1</v>
      </c>
      <c r="X160" s="52" t="str">
        <f t="shared" si="468"/>
        <v>1</v>
      </c>
      <c r="Y160" s="52" t="str">
        <f t="shared" si="468"/>
        <v>1</v>
      </c>
      <c r="Z160" s="52" t="str">
        <f t="shared" si="468"/>
        <v>1</v>
      </c>
      <c r="AA160" s="52" t="str">
        <f t="shared" si="468"/>
        <v>1</v>
      </c>
      <c r="AB160" s="52" t="str">
        <f t="shared" si="468"/>
        <v>1</v>
      </c>
      <c r="AC160" s="52" t="str">
        <f t="shared" si="468"/>
        <v>1</v>
      </c>
      <c r="AD160" s="52" t="str">
        <f t="shared" si="468"/>
        <v>1</v>
      </c>
      <c r="AE160" s="52" t="str">
        <f t="shared" si="468"/>
        <v>1</v>
      </c>
      <c r="AF160" s="52" t="str">
        <f t="shared" si="468"/>
        <v>1</v>
      </c>
      <c r="AG160" s="52" t="str">
        <f t="shared" si="468"/>
        <v>1</v>
      </c>
      <c r="AH160" s="52" t="str">
        <f t="shared" si="468"/>
        <v>1</v>
      </c>
      <c r="AI160" s="53" t="str">
        <f t="shared" si="468"/>
        <v>1</v>
      </c>
      <c r="AJ160" s="125" t="str">
        <f t="shared" si="352"/>
        <v>3FFFF</v>
      </c>
      <c r="AM160" s="51">
        <f t="shared" si="435"/>
        <v>0</v>
      </c>
      <c r="AN160" s="52">
        <f t="shared" si="436"/>
        <v>0</v>
      </c>
      <c r="AO160" s="52">
        <f t="shared" si="437"/>
        <v>0</v>
      </c>
      <c r="AP160" s="52">
        <f t="shared" si="438"/>
        <v>0</v>
      </c>
      <c r="AQ160" s="52">
        <f t="shared" si="439"/>
        <v>0</v>
      </c>
      <c r="AR160" s="52">
        <f t="shared" si="440"/>
        <v>0</v>
      </c>
      <c r="AS160" s="52">
        <f t="shared" si="441"/>
        <v>0</v>
      </c>
      <c r="AT160" s="52">
        <f t="shared" si="442"/>
        <v>0</v>
      </c>
      <c r="AU160" s="52">
        <f t="shared" si="443"/>
        <v>0</v>
      </c>
      <c r="AV160" s="52">
        <f t="shared" si="444"/>
        <v>0</v>
      </c>
      <c r="AW160" s="52">
        <f t="shared" si="445"/>
        <v>0</v>
      </c>
      <c r="AX160" s="52">
        <f t="shared" si="446"/>
        <v>0</v>
      </c>
      <c r="AY160" s="52">
        <f t="shared" si="447"/>
        <v>0</v>
      </c>
      <c r="AZ160" s="52">
        <f t="shared" si="448"/>
        <v>0</v>
      </c>
      <c r="BA160" s="52">
        <f t="shared" si="449"/>
        <v>131072</v>
      </c>
      <c r="BB160" s="52">
        <f t="shared" si="450"/>
        <v>65536</v>
      </c>
      <c r="BC160" s="52">
        <f t="shared" si="451"/>
        <v>32768</v>
      </c>
      <c r="BD160" s="52">
        <f t="shared" si="452"/>
        <v>16384</v>
      </c>
      <c r="BE160" s="52">
        <f t="shared" si="453"/>
        <v>8192</v>
      </c>
      <c r="BF160" s="52">
        <f t="shared" si="454"/>
        <v>4096</v>
      </c>
      <c r="BG160" s="52">
        <f t="shared" si="455"/>
        <v>2048</v>
      </c>
      <c r="BH160" s="52">
        <f t="shared" si="456"/>
        <v>1024</v>
      </c>
      <c r="BI160" s="52">
        <f t="shared" si="457"/>
        <v>512</v>
      </c>
      <c r="BJ160" s="52">
        <f t="shared" si="458"/>
        <v>256</v>
      </c>
      <c r="BK160" s="52">
        <f t="shared" si="459"/>
        <v>128</v>
      </c>
      <c r="BL160" s="52">
        <f t="shared" si="460"/>
        <v>64</v>
      </c>
      <c r="BM160" s="52">
        <f t="shared" si="461"/>
        <v>32</v>
      </c>
      <c r="BN160" s="52">
        <f t="shared" si="462"/>
        <v>16</v>
      </c>
      <c r="BO160" s="52">
        <f t="shared" si="463"/>
        <v>8</v>
      </c>
      <c r="BP160" s="52">
        <f t="shared" si="464"/>
        <v>4</v>
      </c>
      <c r="BQ160" s="52">
        <f t="shared" si="465"/>
        <v>2</v>
      </c>
      <c r="BR160" s="64">
        <f t="shared" si="466"/>
        <v>1</v>
      </c>
      <c r="BS160" s="67">
        <f t="shared" si="467"/>
        <v>262143</v>
      </c>
    </row>
    <row r="161" spans="2:71">
      <c r="B161" s="224"/>
      <c r="C161" s="45" t="str">
        <f>'Memory Regions'!B21</f>
        <v>VRAM_SPRITE_REGISTERS</v>
      </c>
      <c r="D161" s="51" t="str">
        <f t="shared" ref="D161:AI161" si="469">IF(OR(TEXT(D86,"0")="1",TEXT(D86,"0")="A"),"1","0")</f>
        <v>0</v>
      </c>
      <c r="E161" s="52" t="str">
        <f t="shared" si="469"/>
        <v>0</v>
      </c>
      <c r="F161" s="52" t="str">
        <f t="shared" si="469"/>
        <v>0</v>
      </c>
      <c r="G161" s="52" t="str">
        <f t="shared" si="469"/>
        <v>0</v>
      </c>
      <c r="H161" s="52" t="str">
        <f t="shared" si="469"/>
        <v>0</v>
      </c>
      <c r="I161" s="52" t="str">
        <f t="shared" si="469"/>
        <v>0</v>
      </c>
      <c r="J161" s="52" t="str">
        <f t="shared" si="469"/>
        <v>0</v>
      </c>
      <c r="K161" s="52" t="str">
        <f t="shared" si="469"/>
        <v>0</v>
      </c>
      <c r="L161" s="52" t="str">
        <f t="shared" si="469"/>
        <v>0</v>
      </c>
      <c r="M161" s="52" t="str">
        <f t="shared" si="469"/>
        <v>0</v>
      </c>
      <c r="N161" s="52" t="str">
        <f t="shared" si="469"/>
        <v>0</v>
      </c>
      <c r="O161" s="52" t="str">
        <f t="shared" si="469"/>
        <v>0</v>
      </c>
      <c r="P161" s="52" t="str">
        <f t="shared" si="469"/>
        <v>0</v>
      </c>
      <c r="Q161" s="52" t="str">
        <f t="shared" si="469"/>
        <v>0</v>
      </c>
      <c r="R161" s="52" t="str">
        <f t="shared" si="469"/>
        <v>0</v>
      </c>
      <c r="S161" s="52" t="str">
        <f t="shared" si="469"/>
        <v>1</v>
      </c>
      <c r="T161" s="52" t="str">
        <f t="shared" si="469"/>
        <v>1</v>
      </c>
      <c r="U161" s="52" t="str">
        <f t="shared" si="469"/>
        <v>1</v>
      </c>
      <c r="V161" s="52" t="str">
        <f t="shared" si="469"/>
        <v>1</v>
      </c>
      <c r="W161" s="52" t="str">
        <f t="shared" si="469"/>
        <v>1</v>
      </c>
      <c r="X161" s="52" t="str">
        <f t="shared" si="469"/>
        <v>0</v>
      </c>
      <c r="Y161" s="52" t="str">
        <f t="shared" si="469"/>
        <v>1</v>
      </c>
      <c r="Z161" s="52" t="str">
        <f t="shared" si="469"/>
        <v>1</v>
      </c>
      <c r="AA161" s="52" t="str">
        <f t="shared" si="469"/>
        <v>1</v>
      </c>
      <c r="AB161" s="52" t="str">
        <f t="shared" si="469"/>
        <v>1</v>
      </c>
      <c r="AC161" s="52" t="str">
        <f t="shared" si="469"/>
        <v>1</v>
      </c>
      <c r="AD161" s="52" t="str">
        <f t="shared" si="469"/>
        <v>1</v>
      </c>
      <c r="AE161" s="52" t="str">
        <f t="shared" si="469"/>
        <v>1</v>
      </c>
      <c r="AF161" s="52" t="str">
        <f t="shared" si="469"/>
        <v>1</v>
      </c>
      <c r="AG161" s="52" t="str">
        <f t="shared" si="469"/>
        <v>1</v>
      </c>
      <c r="AH161" s="52" t="str">
        <f t="shared" si="469"/>
        <v>1</v>
      </c>
      <c r="AI161" s="53" t="str">
        <f t="shared" si="469"/>
        <v>1</v>
      </c>
      <c r="AJ161" s="125" t="str">
        <f t="shared" si="352"/>
        <v>1F7FF</v>
      </c>
      <c r="AM161" s="51">
        <f t="shared" si="435"/>
        <v>0</v>
      </c>
      <c r="AN161" s="52">
        <f t="shared" si="436"/>
        <v>0</v>
      </c>
      <c r="AO161" s="52">
        <f t="shared" si="437"/>
        <v>0</v>
      </c>
      <c r="AP161" s="52">
        <f t="shared" si="438"/>
        <v>0</v>
      </c>
      <c r="AQ161" s="52">
        <f t="shared" si="439"/>
        <v>0</v>
      </c>
      <c r="AR161" s="52">
        <f t="shared" si="440"/>
        <v>0</v>
      </c>
      <c r="AS161" s="52">
        <f t="shared" si="441"/>
        <v>0</v>
      </c>
      <c r="AT161" s="52">
        <f t="shared" si="442"/>
        <v>0</v>
      </c>
      <c r="AU161" s="52">
        <f t="shared" si="443"/>
        <v>0</v>
      </c>
      <c r="AV161" s="52">
        <f t="shared" si="444"/>
        <v>0</v>
      </c>
      <c r="AW161" s="52">
        <f t="shared" si="445"/>
        <v>0</v>
      </c>
      <c r="AX161" s="52">
        <f t="shared" si="446"/>
        <v>0</v>
      </c>
      <c r="AY161" s="52">
        <f t="shared" si="447"/>
        <v>0</v>
      </c>
      <c r="AZ161" s="52">
        <f t="shared" si="448"/>
        <v>0</v>
      </c>
      <c r="BA161" s="52">
        <f t="shared" si="449"/>
        <v>0</v>
      </c>
      <c r="BB161" s="52">
        <f t="shared" si="450"/>
        <v>65536</v>
      </c>
      <c r="BC161" s="52">
        <f t="shared" si="451"/>
        <v>32768</v>
      </c>
      <c r="BD161" s="52">
        <f t="shared" si="452"/>
        <v>16384</v>
      </c>
      <c r="BE161" s="52">
        <f t="shared" si="453"/>
        <v>8192</v>
      </c>
      <c r="BF161" s="52">
        <f t="shared" si="454"/>
        <v>4096</v>
      </c>
      <c r="BG161" s="52">
        <f t="shared" si="455"/>
        <v>0</v>
      </c>
      <c r="BH161" s="52">
        <f t="shared" si="456"/>
        <v>1024</v>
      </c>
      <c r="BI161" s="52">
        <f t="shared" si="457"/>
        <v>512</v>
      </c>
      <c r="BJ161" s="52">
        <f t="shared" si="458"/>
        <v>256</v>
      </c>
      <c r="BK161" s="52">
        <f t="shared" si="459"/>
        <v>128</v>
      </c>
      <c r="BL161" s="52">
        <f t="shared" si="460"/>
        <v>64</v>
      </c>
      <c r="BM161" s="52">
        <f t="shared" si="461"/>
        <v>32</v>
      </c>
      <c r="BN161" s="52">
        <f t="shared" si="462"/>
        <v>16</v>
      </c>
      <c r="BO161" s="52">
        <f t="shared" si="463"/>
        <v>8</v>
      </c>
      <c r="BP161" s="52">
        <f t="shared" si="464"/>
        <v>4</v>
      </c>
      <c r="BQ161" s="52">
        <f t="shared" si="465"/>
        <v>2</v>
      </c>
      <c r="BR161" s="64">
        <f t="shared" si="466"/>
        <v>1</v>
      </c>
      <c r="BS161" s="67">
        <f t="shared" si="467"/>
        <v>129023</v>
      </c>
    </row>
    <row r="162" spans="2:71">
      <c r="B162" s="224"/>
      <c r="C162" s="45" t="str">
        <f>'Memory Regions'!B22</f>
        <v>VRAM_SPRITE_IMAGES</v>
      </c>
      <c r="D162" s="51" t="str">
        <f t="shared" ref="D162:AI162" si="470">IF(OR(TEXT(D87,"0")="1",TEXT(D87,"0")="A"),"1","0")</f>
        <v>0</v>
      </c>
      <c r="E162" s="52" t="str">
        <f t="shared" si="470"/>
        <v>0</v>
      </c>
      <c r="F162" s="52" t="str">
        <f t="shared" si="470"/>
        <v>0</v>
      </c>
      <c r="G162" s="52" t="str">
        <f t="shared" si="470"/>
        <v>0</v>
      </c>
      <c r="H162" s="52" t="str">
        <f t="shared" si="470"/>
        <v>0</v>
      </c>
      <c r="I162" s="52" t="str">
        <f t="shared" si="470"/>
        <v>0</v>
      </c>
      <c r="J162" s="52" t="str">
        <f t="shared" si="470"/>
        <v>0</v>
      </c>
      <c r="K162" s="52" t="str">
        <f t="shared" si="470"/>
        <v>0</v>
      </c>
      <c r="L162" s="52" t="str">
        <f t="shared" si="470"/>
        <v>0</v>
      </c>
      <c r="M162" s="52" t="str">
        <f t="shared" si="470"/>
        <v>0</v>
      </c>
      <c r="N162" s="52" t="str">
        <f t="shared" si="470"/>
        <v>0</v>
      </c>
      <c r="O162" s="52" t="str">
        <f t="shared" si="470"/>
        <v>0</v>
      </c>
      <c r="P162" s="52" t="str">
        <f t="shared" si="470"/>
        <v>0</v>
      </c>
      <c r="Q162" s="52" t="str">
        <f t="shared" si="470"/>
        <v>0</v>
      </c>
      <c r="R162" s="52" t="str">
        <f t="shared" si="470"/>
        <v>0</v>
      </c>
      <c r="S162" s="52" t="str">
        <f t="shared" si="470"/>
        <v>0</v>
      </c>
      <c r="T162" s="52" t="str">
        <f t="shared" si="470"/>
        <v>1</v>
      </c>
      <c r="U162" s="52" t="str">
        <f t="shared" si="470"/>
        <v>1</v>
      </c>
      <c r="V162" s="52" t="str">
        <f t="shared" si="470"/>
        <v>1</v>
      </c>
      <c r="W162" s="52" t="str">
        <f t="shared" si="470"/>
        <v>1</v>
      </c>
      <c r="X162" s="52" t="str">
        <f t="shared" si="470"/>
        <v>1</v>
      </c>
      <c r="Y162" s="52" t="str">
        <f t="shared" si="470"/>
        <v>1</v>
      </c>
      <c r="Z162" s="52" t="str">
        <f t="shared" si="470"/>
        <v>1</v>
      </c>
      <c r="AA162" s="52" t="str">
        <f t="shared" si="470"/>
        <v>1</v>
      </c>
      <c r="AB162" s="52" t="str">
        <f t="shared" si="470"/>
        <v>1</v>
      </c>
      <c r="AC162" s="52" t="str">
        <f t="shared" si="470"/>
        <v>1</v>
      </c>
      <c r="AD162" s="52" t="str">
        <f t="shared" si="470"/>
        <v>1</v>
      </c>
      <c r="AE162" s="52" t="str">
        <f t="shared" si="470"/>
        <v>1</v>
      </c>
      <c r="AF162" s="52" t="str">
        <f t="shared" si="470"/>
        <v>1</v>
      </c>
      <c r="AG162" s="52" t="str">
        <f t="shared" si="470"/>
        <v>1</v>
      </c>
      <c r="AH162" s="52" t="str">
        <f t="shared" si="470"/>
        <v>1</v>
      </c>
      <c r="AI162" s="53" t="str">
        <f t="shared" si="470"/>
        <v>1</v>
      </c>
      <c r="AJ162" s="125" t="str">
        <f t="shared" si="352"/>
        <v>FFFF</v>
      </c>
      <c r="AM162" s="51">
        <f t="shared" si="435"/>
        <v>0</v>
      </c>
      <c r="AN162" s="52">
        <f t="shared" si="436"/>
        <v>0</v>
      </c>
      <c r="AO162" s="52">
        <f t="shared" si="437"/>
        <v>0</v>
      </c>
      <c r="AP162" s="52">
        <f t="shared" si="438"/>
        <v>0</v>
      </c>
      <c r="AQ162" s="52">
        <f t="shared" si="439"/>
        <v>0</v>
      </c>
      <c r="AR162" s="52">
        <f t="shared" si="440"/>
        <v>0</v>
      </c>
      <c r="AS162" s="52">
        <f t="shared" si="441"/>
        <v>0</v>
      </c>
      <c r="AT162" s="52">
        <f t="shared" si="442"/>
        <v>0</v>
      </c>
      <c r="AU162" s="52">
        <f t="shared" si="443"/>
        <v>0</v>
      </c>
      <c r="AV162" s="52">
        <f t="shared" si="444"/>
        <v>0</v>
      </c>
      <c r="AW162" s="52">
        <f t="shared" si="445"/>
        <v>0</v>
      </c>
      <c r="AX162" s="52">
        <f t="shared" si="446"/>
        <v>0</v>
      </c>
      <c r="AY162" s="52">
        <f t="shared" si="447"/>
        <v>0</v>
      </c>
      <c r="AZ162" s="52">
        <f t="shared" si="448"/>
        <v>0</v>
      </c>
      <c r="BA162" s="52">
        <f t="shared" si="449"/>
        <v>0</v>
      </c>
      <c r="BB162" s="52">
        <f t="shared" si="450"/>
        <v>0</v>
      </c>
      <c r="BC162" s="52">
        <f t="shared" si="451"/>
        <v>32768</v>
      </c>
      <c r="BD162" s="52">
        <f t="shared" si="452"/>
        <v>16384</v>
      </c>
      <c r="BE162" s="52">
        <f t="shared" si="453"/>
        <v>8192</v>
      </c>
      <c r="BF162" s="52">
        <f t="shared" si="454"/>
        <v>4096</v>
      </c>
      <c r="BG162" s="52">
        <f t="shared" si="455"/>
        <v>2048</v>
      </c>
      <c r="BH162" s="52">
        <f t="shared" si="456"/>
        <v>1024</v>
      </c>
      <c r="BI162" s="52">
        <f t="shared" si="457"/>
        <v>512</v>
      </c>
      <c r="BJ162" s="52">
        <f t="shared" si="458"/>
        <v>256</v>
      </c>
      <c r="BK162" s="52">
        <f t="shared" si="459"/>
        <v>128</v>
      </c>
      <c r="BL162" s="52">
        <f t="shared" si="460"/>
        <v>64</v>
      </c>
      <c r="BM162" s="52">
        <f t="shared" si="461"/>
        <v>32</v>
      </c>
      <c r="BN162" s="52">
        <f t="shared" si="462"/>
        <v>16</v>
      </c>
      <c r="BO162" s="52">
        <f t="shared" si="463"/>
        <v>8</v>
      </c>
      <c r="BP162" s="52">
        <f t="shared" si="464"/>
        <v>4</v>
      </c>
      <c r="BQ162" s="52">
        <f t="shared" si="465"/>
        <v>2</v>
      </c>
      <c r="BR162" s="64">
        <f t="shared" si="466"/>
        <v>1</v>
      </c>
      <c r="BS162" s="67">
        <f t="shared" si="467"/>
        <v>65535</v>
      </c>
    </row>
    <row r="163" spans="2:71" ht="15.75" thickBot="1">
      <c r="B163" s="225"/>
      <c r="C163" s="46" t="str">
        <f>'Memory Regions'!B23</f>
        <v>not_used</v>
      </c>
      <c r="D163" s="51" t="str">
        <f t="shared" ref="D163:AI163" si="471">IF(OR(TEXT(D88,"0")="1",TEXT(D88,"0")="A"),"1","0")</f>
        <v>0</v>
      </c>
      <c r="E163" s="52" t="str">
        <f t="shared" si="471"/>
        <v>0</v>
      </c>
      <c r="F163" s="52" t="str">
        <f t="shared" si="471"/>
        <v>0</v>
      </c>
      <c r="G163" s="52" t="str">
        <f t="shared" si="471"/>
        <v>0</v>
      </c>
      <c r="H163" s="52" t="str">
        <f t="shared" si="471"/>
        <v>0</v>
      </c>
      <c r="I163" s="52" t="str">
        <f t="shared" si="471"/>
        <v>0</v>
      </c>
      <c r="J163" s="52" t="str">
        <f t="shared" si="471"/>
        <v>0</v>
      </c>
      <c r="K163" s="52" t="str">
        <f t="shared" si="471"/>
        <v>0</v>
      </c>
      <c r="L163" s="52" t="str">
        <f t="shared" si="471"/>
        <v>0</v>
      </c>
      <c r="M163" s="52" t="str">
        <f t="shared" si="471"/>
        <v>0</v>
      </c>
      <c r="N163" s="52" t="str">
        <f t="shared" si="471"/>
        <v>0</v>
      </c>
      <c r="O163" s="52" t="str">
        <f t="shared" si="471"/>
        <v>0</v>
      </c>
      <c r="P163" s="52" t="str">
        <f t="shared" si="471"/>
        <v>0</v>
      </c>
      <c r="Q163" s="52" t="str">
        <f t="shared" si="471"/>
        <v>0</v>
      </c>
      <c r="R163" s="52" t="str">
        <f t="shared" si="471"/>
        <v>0</v>
      </c>
      <c r="S163" s="52" t="str">
        <f t="shared" si="471"/>
        <v>0</v>
      </c>
      <c r="T163" s="52" t="str">
        <f t="shared" si="471"/>
        <v>0</v>
      </c>
      <c r="U163" s="52" t="str">
        <f t="shared" si="471"/>
        <v>0</v>
      </c>
      <c r="V163" s="52" t="str">
        <f t="shared" si="471"/>
        <v>0</v>
      </c>
      <c r="W163" s="52" t="str">
        <f t="shared" si="471"/>
        <v>0</v>
      </c>
      <c r="X163" s="52" t="str">
        <f t="shared" si="471"/>
        <v>0</v>
      </c>
      <c r="Y163" s="52" t="str">
        <f t="shared" si="471"/>
        <v>0</v>
      </c>
      <c r="Z163" s="52" t="str">
        <f t="shared" si="471"/>
        <v>0</v>
      </c>
      <c r="AA163" s="52" t="str">
        <f t="shared" si="471"/>
        <v>0</v>
      </c>
      <c r="AB163" s="52" t="str">
        <f t="shared" si="471"/>
        <v>0</v>
      </c>
      <c r="AC163" s="52" t="str">
        <f t="shared" si="471"/>
        <v>0</v>
      </c>
      <c r="AD163" s="52" t="str">
        <f t="shared" si="471"/>
        <v>0</v>
      </c>
      <c r="AE163" s="52" t="str">
        <f t="shared" si="471"/>
        <v>0</v>
      </c>
      <c r="AF163" s="52" t="str">
        <f t="shared" si="471"/>
        <v>0</v>
      </c>
      <c r="AG163" s="52" t="str">
        <f t="shared" si="471"/>
        <v>0</v>
      </c>
      <c r="AH163" s="52" t="str">
        <f t="shared" si="471"/>
        <v>0</v>
      </c>
      <c r="AI163" s="53" t="str">
        <f t="shared" si="471"/>
        <v>0</v>
      </c>
      <c r="AJ163" s="125" t="str">
        <f t="shared" si="352"/>
        <v>0</v>
      </c>
      <c r="AM163" s="51">
        <f t="shared" si="435"/>
        <v>0</v>
      </c>
      <c r="AN163" s="52">
        <f t="shared" si="436"/>
        <v>0</v>
      </c>
      <c r="AO163" s="52">
        <f t="shared" si="437"/>
        <v>0</v>
      </c>
      <c r="AP163" s="52">
        <f t="shared" si="438"/>
        <v>0</v>
      </c>
      <c r="AQ163" s="52">
        <f t="shared" si="439"/>
        <v>0</v>
      </c>
      <c r="AR163" s="52">
        <f t="shared" si="440"/>
        <v>0</v>
      </c>
      <c r="AS163" s="52">
        <f t="shared" si="441"/>
        <v>0</v>
      </c>
      <c r="AT163" s="52">
        <f t="shared" si="442"/>
        <v>0</v>
      </c>
      <c r="AU163" s="52">
        <f t="shared" si="443"/>
        <v>0</v>
      </c>
      <c r="AV163" s="52">
        <f t="shared" si="444"/>
        <v>0</v>
      </c>
      <c r="AW163" s="52">
        <f t="shared" si="445"/>
        <v>0</v>
      </c>
      <c r="AX163" s="52">
        <f t="shared" si="446"/>
        <v>0</v>
      </c>
      <c r="AY163" s="52">
        <f t="shared" si="447"/>
        <v>0</v>
      </c>
      <c r="AZ163" s="52">
        <f t="shared" si="448"/>
        <v>0</v>
      </c>
      <c r="BA163" s="52">
        <f t="shared" si="449"/>
        <v>0</v>
      </c>
      <c r="BB163" s="52">
        <f t="shared" si="450"/>
        <v>0</v>
      </c>
      <c r="BC163" s="52">
        <f t="shared" si="451"/>
        <v>0</v>
      </c>
      <c r="BD163" s="52">
        <f t="shared" si="452"/>
        <v>0</v>
      </c>
      <c r="BE163" s="52">
        <f t="shared" si="453"/>
        <v>0</v>
      </c>
      <c r="BF163" s="52">
        <f t="shared" si="454"/>
        <v>0</v>
      </c>
      <c r="BG163" s="52">
        <f t="shared" si="455"/>
        <v>0</v>
      </c>
      <c r="BH163" s="52">
        <f t="shared" si="456"/>
        <v>0</v>
      </c>
      <c r="BI163" s="52">
        <f t="shared" si="457"/>
        <v>0</v>
      </c>
      <c r="BJ163" s="52">
        <f t="shared" si="458"/>
        <v>0</v>
      </c>
      <c r="BK163" s="52">
        <f t="shared" si="459"/>
        <v>0</v>
      </c>
      <c r="BL163" s="52">
        <f t="shared" si="460"/>
        <v>0</v>
      </c>
      <c r="BM163" s="52">
        <f t="shared" si="461"/>
        <v>0</v>
      </c>
      <c r="BN163" s="52">
        <f t="shared" si="462"/>
        <v>0</v>
      </c>
      <c r="BO163" s="52">
        <f t="shared" si="463"/>
        <v>0</v>
      </c>
      <c r="BP163" s="52">
        <f t="shared" si="464"/>
        <v>0</v>
      </c>
      <c r="BQ163" s="52">
        <f t="shared" si="465"/>
        <v>0</v>
      </c>
      <c r="BR163" s="64">
        <f t="shared" si="466"/>
        <v>0</v>
      </c>
      <c r="BS163" s="67">
        <f t="shared" si="467"/>
        <v>0</v>
      </c>
    </row>
    <row r="164" spans="2:71">
      <c r="B164" s="223" t="s">
        <v>38</v>
      </c>
      <c r="C164" s="47" t="s">
        <v>34</v>
      </c>
      <c r="D164" s="51" t="str">
        <f t="shared" ref="D164:AI169" si="472">IF(OR(TEXT(D89,"0")="1",TEXT(D89,"0")="A"),"1","0")</f>
        <v>0</v>
      </c>
      <c r="E164" s="52" t="str">
        <f t="shared" si="472"/>
        <v>0</v>
      </c>
      <c r="F164" s="52" t="str">
        <f t="shared" si="472"/>
        <v>0</v>
      </c>
      <c r="G164" s="52" t="str">
        <f t="shared" si="472"/>
        <v>0</v>
      </c>
      <c r="H164" s="52" t="str">
        <f t="shared" si="472"/>
        <v>0</v>
      </c>
      <c r="I164" s="52" t="str">
        <f t="shared" si="472"/>
        <v>0</v>
      </c>
      <c r="J164" s="52" t="str">
        <f t="shared" si="472"/>
        <v>0</v>
      </c>
      <c r="K164" s="52" t="str">
        <f t="shared" si="472"/>
        <v>0</v>
      </c>
      <c r="L164" s="52" t="str">
        <f t="shared" si="472"/>
        <v>0</v>
      </c>
      <c r="M164" s="52" t="str">
        <f t="shared" si="472"/>
        <v>0</v>
      </c>
      <c r="N164" s="52" t="str">
        <f t="shared" si="472"/>
        <v>0</v>
      </c>
      <c r="O164" s="52" t="str">
        <f t="shared" si="472"/>
        <v>0</v>
      </c>
      <c r="P164" s="52" t="str">
        <f t="shared" si="472"/>
        <v>0</v>
      </c>
      <c r="Q164" s="52" t="str">
        <f t="shared" si="472"/>
        <v>0</v>
      </c>
      <c r="R164" s="52" t="str">
        <f t="shared" si="472"/>
        <v>0</v>
      </c>
      <c r="S164" s="52" t="str">
        <f t="shared" si="472"/>
        <v>0</v>
      </c>
      <c r="T164" s="52" t="str">
        <f t="shared" si="472"/>
        <v>0</v>
      </c>
      <c r="U164" s="52" t="str">
        <f t="shared" si="472"/>
        <v>0</v>
      </c>
      <c r="V164" s="52" t="str">
        <f t="shared" si="472"/>
        <v>0</v>
      </c>
      <c r="W164" s="52" t="str">
        <f t="shared" si="472"/>
        <v>0</v>
      </c>
      <c r="X164" s="52" t="str">
        <f t="shared" si="472"/>
        <v>0</v>
      </c>
      <c r="Y164" s="52" t="str">
        <f t="shared" si="472"/>
        <v>0</v>
      </c>
      <c r="Z164" s="52" t="str">
        <f t="shared" si="472"/>
        <v>0</v>
      </c>
      <c r="AA164" s="52" t="str">
        <f t="shared" si="472"/>
        <v>0</v>
      </c>
      <c r="AB164" s="52" t="str">
        <f t="shared" si="472"/>
        <v>0</v>
      </c>
      <c r="AC164" s="52" t="str">
        <f t="shared" si="472"/>
        <v>0</v>
      </c>
      <c r="AD164" s="52" t="str">
        <f t="shared" si="472"/>
        <v>0</v>
      </c>
      <c r="AE164" s="52" t="str">
        <f t="shared" si="472"/>
        <v>0</v>
      </c>
      <c r="AF164" s="52" t="str">
        <f t="shared" si="472"/>
        <v>0</v>
      </c>
      <c r="AG164" s="52" t="str">
        <f t="shared" si="472"/>
        <v>0</v>
      </c>
      <c r="AH164" s="52" t="str">
        <f t="shared" si="472"/>
        <v>1</v>
      </c>
      <c r="AI164" s="53" t="str">
        <f t="shared" si="472"/>
        <v>1</v>
      </c>
      <c r="AJ164" s="125" t="str">
        <f t="shared" si="352"/>
        <v>3</v>
      </c>
      <c r="AM164" s="51">
        <f t="shared" si="385"/>
        <v>0</v>
      </c>
      <c r="AN164" s="52">
        <f t="shared" si="353"/>
        <v>0</v>
      </c>
      <c r="AO164" s="52">
        <f t="shared" si="354"/>
        <v>0</v>
      </c>
      <c r="AP164" s="52">
        <f t="shared" si="355"/>
        <v>0</v>
      </c>
      <c r="AQ164" s="52">
        <f t="shared" si="356"/>
        <v>0</v>
      </c>
      <c r="AR164" s="52">
        <f t="shared" si="357"/>
        <v>0</v>
      </c>
      <c r="AS164" s="52">
        <f t="shared" si="358"/>
        <v>0</v>
      </c>
      <c r="AT164" s="52">
        <f t="shared" si="359"/>
        <v>0</v>
      </c>
      <c r="AU164" s="52">
        <f t="shared" si="360"/>
        <v>0</v>
      </c>
      <c r="AV164" s="52">
        <f t="shared" si="361"/>
        <v>0</v>
      </c>
      <c r="AW164" s="52">
        <f t="shared" si="362"/>
        <v>0</v>
      </c>
      <c r="AX164" s="52">
        <f t="shared" si="363"/>
        <v>0</v>
      </c>
      <c r="AY164" s="52">
        <f t="shared" si="364"/>
        <v>0</v>
      </c>
      <c r="AZ164" s="52">
        <f t="shared" si="365"/>
        <v>0</v>
      </c>
      <c r="BA164" s="52">
        <f t="shared" si="366"/>
        <v>0</v>
      </c>
      <c r="BB164" s="52">
        <f t="shared" si="367"/>
        <v>0</v>
      </c>
      <c r="BC164" s="52">
        <f t="shared" si="368"/>
        <v>0</v>
      </c>
      <c r="BD164" s="52">
        <f t="shared" si="369"/>
        <v>0</v>
      </c>
      <c r="BE164" s="52">
        <f t="shared" si="370"/>
        <v>0</v>
      </c>
      <c r="BF164" s="52">
        <f t="shared" si="371"/>
        <v>0</v>
      </c>
      <c r="BG164" s="52">
        <f t="shared" si="372"/>
        <v>0</v>
      </c>
      <c r="BH164" s="52">
        <f t="shared" si="373"/>
        <v>0</v>
      </c>
      <c r="BI164" s="52">
        <f t="shared" si="374"/>
        <v>0</v>
      </c>
      <c r="BJ164" s="52">
        <f t="shared" si="375"/>
        <v>0</v>
      </c>
      <c r="BK164" s="52">
        <f t="shared" si="376"/>
        <v>0</v>
      </c>
      <c r="BL164" s="52">
        <f t="shared" si="377"/>
        <v>0</v>
      </c>
      <c r="BM164" s="52">
        <f t="shared" si="378"/>
        <v>0</v>
      </c>
      <c r="BN164" s="52">
        <f t="shared" si="379"/>
        <v>0</v>
      </c>
      <c r="BO164" s="52">
        <f t="shared" si="380"/>
        <v>0</v>
      </c>
      <c r="BP164" s="52">
        <f t="shared" si="381"/>
        <v>0</v>
      </c>
      <c r="BQ164" s="52">
        <f t="shared" si="382"/>
        <v>2</v>
      </c>
      <c r="BR164" s="64">
        <f t="shared" si="383"/>
        <v>1</v>
      </c>
      <c r="BS164" s="67">
        <f t="shared" si="386"/>
        <v>3</v>
      </c>
    </row>
    <row r="165" spans="2:71">
      <c r="B165" s="224"/>
      <c r="C165" s="47" t="s">
        <v>75</v>
      </c>
      <c r="D165" s="51" t="str">
        <f t="shared" si="472"/>
        <v>0</v>
      </c>
      <c r="E165" s="52" t="str">
        <f t="shared" si="472"/>
        <v>0</v>
      </c>
      <c r="F165" s="52" t="str">
        <f t="shared" si="472"/>
        <v>0</v>
      </c>
      <c r="G165" s="52" t="str">
        <f t="shared" si="472"/>
        <v>0</v>
      </c>
      <c r="H165" s="52" t="str">
        <f t="shared" si="472"/>
        <v>0</v>
      </c>
      <c r="I165" s="52" t="str">
        <f t="shared" si="472"/>
        <v>0</v>
      </c>
      <c r="J165" s="52" t="str">
        <f t="shared" si="472"/>
        <v>0</v>
      </c>
      <c r="K165" s="52" t="str">
        <f t="shared" si="472"/>
        <v>0</v>
      </c>
      <c r="L165" s="52" t="str">
        <f t="shared" si="472"/>
        <v>0</v>
      </c>
      <c r="M165" s="52" t="str">
        <f t="shared" si="472"/>
        <v>0</v>
      </c>
      <c r="N165" s="52" t="str">
        <f t="shared" si="472"/>
        <v>0</v>
      </c>
      <c r="O165" s="52" t="str">
        <f t="shared" si="472"/>
        <v>0</v>
      </c>
      <c r="P165" s="52" t="str">
        <f t="shared" si="472"/>
        <v>0</v>
      </c>
      <c r="Q165" s="52" t="str">
        <f t="shared" si="472"/>
        <v>0</v>
      </c>
      <c r="R165" s="52" t="str">
        <f t="shared" si="472"/>
        <v>0</v>
      </c>
      <c r="S165" s="52" t="str">
        <f t="shared" si="472"/>
        <v>0</v>
      </c>
      <c r="T165" s="52" t="str">
        <f t="shared" si="472"/>
        <v>0</v>
      </c>
      <c r="U165" s="52" t="str">
        <f t="shared" si="472"/>
        <v>0</v>
      </c>
      <c r="V165" s="52" t="str">
        <f t="shared" si="472"/>
        <v>0</v>
      </c>
      <c r="W165" s="52" t="str">
        <f t="shared" si="472"/>
        <v>0</v>
      </c>
      <c r="X165" s="52" t="str">
        <f t="shared" si="472"/>
        <v>0</v>
      </c>
      <c r="Y165" s="52" t="str">
        <f t="shared" si="472"/>
        <v>0</v>
      </c>
      <c r="Z165" s="52" t="str">
        <f t="shared" si="472"/>
        <v>0</v>
      </c>
      <c r="AA165" s="52" t="str">
        <f t="shared" si="472"/>
        <v>0</v>
      </c>
      <c r="AB165" s="52" t="str">
        <f t="shared" si="472"/>
        <v>0</v>
      </c>
      <c r="AC165" s="52" t="str">
        <f t="shared" si="472"/>
        <v>0</v>
      </c>
      <c r="AD165" s="52" t="str">
        <f t="shared" si="472"/>
        <v>0</v>
      </c>
      <c r="AE165" s="52" t="str">
        <f t="shared" si="472"/>
        <v>0</v>
      </c>
      <c r="AF165" s="52" t="str">
        <f t="shared" si="472"/>
        <v>0</v>
      </c>
      <c r="AG165" s="52" t="str">
        <f t="shared" si="472"/>
        <v>0</v>
      </c>
      <c r="AH165" s="52" t="str">
        <f t="shared" si="472"/>
        <v>1</v>
      </c>
      <c r="AI165" s="53" t="str">
        <f t="shared" si="472"/>
        <v>1</v>
      </c>
      <c r="AJ165" s="125" t="str">
        <f t="shared" ref="AJ165" si="473">DEC2HEX(BS165)</f>
        <v>3</v>
      </c>
      <c r="AM165" s="51">
        <f t="shared" ref="AM165" si="474">2^D$112*D165</f>
        <v>0</v>
      </c>
      <c r="AN165" s="52">
        <f t="shared" ref="AN165" si="475">2^E$112*E165</f>
        <v>0</v>
      </c>
      <c r="AO165" s="52">
        <f t="shared" ref="AO165" si="476">2^F$112*F165</f>
        <v>0</v>
      </c>
      <c r="AP165" s="52">
        <f t="shared" ref="AP165" si="477">2^G$112*G165</f>
        <v>0</v>
      </c>
      <c r="AQ165" s="52">
        <f t="shared" ref="AQ165" si="478">2^H$112*H165</f>
        <v>0</v>
      </c>
      <c r="AR165" s="52">
        <f t="shared" ref="AR165" si="479">2^I$112*I165</f>
        <v>0</v>
      </c>
      <c r="AS165" s="52">
        <f t="shared" ref="AS165" si="480">2^J$112*J165</f>
        <v>0</v>
      </c>
      <c r="AT165" s="52">
        <f t="shared" ref="AT165" si="481">2^K$112*K165</f>
        <v>0</v>
      </c>
      <c r="AU165" s="52">
        <f t="shared" ref="AU165" si="482">2^L$112*L165</f>
        <v>0</v>
      </c>
      <c r="AV165" s="52">
        <f t="shared" ref="AV165" si="483">2^M$112*M165</f>
        <v>0</v>
      </c>
      <c r="AW165" s="52">
        <f t="shared" ref="AW165" si="484">2^N$112*N165</f>
        <v>0</v>
      </c>
      <c r="AX165" s="52">
        <f t="shared" ref="AX165" si="485">2^O$112*O165</f>
        <v>0</v>
      </c>
      <c r="AY165" s="52">
        <f t="shared" ref="AY165" si="486">2^P$112*P165</f>
        <v>0</v>
      </c>
      <c r="AZ165" s="52">
        <f t="shared" ref="AZ165" si="487">2^Q$112*Q165</f>
        <v>0</v>
      </c>
      <c r="BA165" s="52">
        <f t="shared" ref="BA165" si="488">2^R$112*R165</f>
        <v>0</v>
      </c>
      <c r="BB165" s="52">
        <f t="shared" ref="BB165" si="489">2^S$112*S165</f>
        <v>0</v>
      </c>
      <c r="BC165" s="52">
        <f t="shared" ref="BC165" si="490">2^T$112*T165</f>
        <v>0</v>
      </c>
      <c r="BD165" s="52">
        <f t="shared" ref="BD165" si="491">2^U$112*U165</f>
        <v>0</v>
      </c>
      <c r="BE165" s="52">
        <f t="shared" ref="BE165" si="492">2^V$112*V165</f>
        <v>0</v>
      </c>
      <c r="BF165" s="52">
        <f t="shared" ref="BF165" si="493">2^W$112*W165</f>
        <v>0</v>
      </c>
      <c r="BG165" s="52">
        <f t="shared" ref="BG165" si="494">2^X$112*X165</f>
        <v>0</v>
      </c>
      <c r="BH165" s="52">
        <f t="shared" ref="BH165" si="495">2^Y$112*Y165</f>
        <v>0</v>
      </c>
      <c r="BI165" s="52">
        <f t="shared" ref="BI165" si="496">2^Z$112*Z165</f>
        <v>0</v>
      </c>
      <c r="BJ165" s="52">
        <f t="shared" ref="BJ165" si="497">2^AA$112*AA165</f>
        <v>0</v>
      </c>
      <c r="BK165" s="52">
        <f t="shared" ref="BK165" si="498">2^AB$112*AB165</f>
        <v>0</v>
      </c>
      <c r="BL165" s="52">
        <f t="shared" ref="BL165" si="499">2^AC$112*AC165</f>
        <v>0</v>
      </c>
      <c r="BM165" s="52">
        <f t="shared" ref="BM165" si="500">2^AD$112*AD165</f>
        <v>0</v>
      </c>
      <c r="BN165" s="52">
        <f t="shared" ref="BN165" si="501">2^AE$112*AE165</f>
        <v>0</v>
      </c>
      <c r="BO165" s="52">
        <f t="shared" ref="BO165" si="502">2^AF$112*AF165</f>
        <v>0</v>
      </c>
      <c r="BP165" s="52">
        <f t="shared" ref="BP165" si="503">2^AG$112*AG165</f>
        <v>0</v>
      </c>
      <c r="BQ165" s="52">
        <f t="shared" ref="BQ165" si="504">2^AH$112*AH165</f>
        <v>2</v>
      </c>
      <c r="BR165" s="64">
        <f t="shared" ref="BR165" si="505">2^AI$112*AI165</f>
        <v>1</v>
      </c>
      <c r="BS165" s="67">
        <f t="shared" ref="BS165" si="506">SUM(AM165:BR165)</f>
        <v>3</v>
      </c>
    </row>
    <row r="166" spans="2:71">
      <c r="B166" s="224"/>
      <c r="C166" s="47" t="s">
        <v>76</v>
      </c>
      <c r="D166" s="51" t="str">
        <f t="shared" si="472"/>
        <v>0</v>
      </c>
      <c r="E166" s="52" t="str">
        <f t="shared" si="472"/>
        <v>0</v>
      </c>
      <c r="F166" s="52" t="str">
        <f t="shared" si="472"/>
        <v>0</v>
      </c>
      <c r="G166" s="52" t="str">
        <f t="shared" si="472"/>
        <v>0</v>
      </c>
      <c r="H166" s="52" t="str">
        <f t="shared" si="472"/>
        <v>0</v>
      </c>
      <c r="I166" s="52" t="str">
        <f t="shared" si="472"/>
        <v>0</v>
      </c>
      <c r="J166" s="52" t="str">
        <f t="shared" si="472"/>
        <v>0</v>
      </c>
      <c r="K166" s="52" t="str">
        <f t="shared" si="472"/>
        <v>0</v>
      </c>
      <c r="L166" s="52" t="str">
        <f t="shared" si="472"/>
        <v>0</v>
      </c>
      <c r="M166" s="52" t="str">
        <f t="shared" si="472"/>
        <v>0</v>
      </c>
      <c r="N166" s="52" t="str">
        <f t="shared" si="472"/>
        <v>0</v>
      </c>
      <c r="O166" s="52" t="str">
        <f t="shared" si="472"/>
        <v>0</v>
      </c>
      <c r="P166" s="52" t="str">
        <f t="shared" si="472"/>
        <v>0</v>
      </c>
      <c r="Q166" s="52" t="str">
        <f t="shared" si="472"/>
        <v>0</v>
      </c>
      <c r="R166" s="52" t="str">
        <f t="shared" si="472"/>
        <v>0</v>
      </c>
      <c r="S166" s="52" t="str">
        <f t="shared" si="472"/>
        <v>0</v>
      </c>
      <c r="T166" s="52" t="str">
        <f t="shared" si="472"/>
        <v>0</v>
      </c>
      <c r="U166" s="52" t="str">
        <f t="shared" si="472"/>
        <v>0</v>
      </c>
      <c r="V166" s="52" t="str">
        <f t="shared" si="472"/>
        <v>0</v>
      </c>
      <c r="W166" s="52" t="str">
        <f t="shared" si="472"/>
        <v>0</v>
      </c>
      <c r="X166" s="52" t="str">
        <f t="shared" si="472"/>
        <v>0</v>
      </c>
      <c r="Y166" s="52" t="str">
        <f t="shared" si="472"/>
        <v>0</v>
      </c>
      <c r="Z166" s="52" t="str">
        <f t="shared" si="472"/>
        <v>0</v>
      </c>
      <c r="AA166" s="52" t="str">
        <f t="shared" si="472"/>
        <v>0</v>
      </c>
      <c r="AB166" s="52" t="str">
        <f t="shared" si="472"/>
        <v>0</v>
      </c>
      <c r="AC166" s="52" t="str">
        <f t="shared" si="472"/>
        <v>0</v>
      </c>
      <c r="AD166" s="52" t="str">
        <f t="shared" si="472"/>
        <v>0</v>
      </c>
      <c r="AE166" s="52" t="str">
        <f t="shared" si="472"/>
        <v>0</v>
      </c>
      <c r="AF166" s="52" t="str">
        <f t="shared" si="472"/>
        <v>0</v>
      </c>
      <c r="AG166" s="52" t="str">
        <f t="shared" si="472"/>
        <v>1</v>
      </c>
      <c r="AH166" s="52" t="str">
        <f t="shared" si="472"/>
        <v>1</v>
      </c>
      <c r="AI166" s="53" t="str">
        <f t="shared" si="472"/>
        <v>1</v>
      </c>
      <c r="AJ166" s="125" t="str">
        <f t="shared" ref="AJ166" si="507">DEC2HEX(BS166)</f>
        <v>7</v>
      </c>
      <c r="AM166" s="51">
        <f t="shared" ref="AM166" si="508">2^D$112*D166</f>
        <v>0</v>
      </c>
      <c r="AN166" s="52">
        <f t="shared" ref="AN166" si="509">2^E$112*E166</f>
        <v>0</v>
      </c>
      <c r="AO166" s="52">
        <f t="shared" ref="AO166" si="510">2^F$112*F166</f>
        <v>0</v>
      </c>
      <c r="AP166" s="52">
        <f t="shared" ref="AP166" si="511">2^G$112*G166</f>
        <v>0</v>
      </c>
      <c r="AQ166" s="52">
        <f t="shared" ref="AQ166" si="512">2^H$112*H166</f>
        <v>0</v>
      </c>
      <c r="AR166" s="52">
        <f t="shared" ref="AR166" si="513">2^I$112*I166</f>
        <v>0</v>
      </c>
      <c r="AS166" s="52">
        <f t="shared" ref="AS166" si="514">2^J$112*J166</f>
        <v>0</v>
      </c>
      <c r="AT166" s="52">
        <f t="shared" ref="AT166" si="515">2^K$112*K166</f>
        <v>0</v>
      </c>
      <c r="AU166" s="52">
        <f t="shared" ref="AU166" si="516">2^L$112*L166</f>
        <v>0</v>
      </c>
      <c r="AV166" s="52">
        <f t="shared" ref="AV166" si="517">2^M$112*M166</f>
        <v>0</v>
      </c>
      <c r="AW166" s="52">
        <f t="shared" ref="AW166" si="518">2^N$112*N166</f>
        <v>0</v>
      </c>
      <c r="AX166" s="52">
        <f t="shared" ref="AX166" si="519">2^O$112*O166</f>
        <v>0</v>
      </c>
      <c r="AY166" s="52">
        <f t="shared" ref="AY166" si="520">2^P$112*P166</f>
        <v>0</v>
      </c>
      <c r="AZ166" s="52">
        <f t="shared" ref="AZ166" si="521">2^Q$112*Q166</f>
        <v>0</v>
      </c>
      <c r="BA166" s="52">
        <f t="shared" ref="BA166" si="522">2^R$112*R166</f>
        <v>0</v>
      </c>
      <c r="BB166" s="52">
        <f t="shared" ref="BB166" si="523">2^S$112*S166</f>
        <v>0</v>
      </c>
      <c r="BC166" s="52">
        <f t="shared" ref="BC166" si="524">2^T$112*T166</f>
        <v>0</v>
      </c>
      <c r="BD166" s="52">
        <f t="shared" ref="BD166" si="525">2^U$112*U166</f>
        <v>0</v>
      </c>
      <c r="BE166" s="52">
        <f t="shared" ref="BE166" si="526">2^V$112*V166</f>
        <v>0</v>
      </c>
      <c r="BF166" s="52">
        <f t="shared" ref="BF166" si="527">2^W$112*W166</f>
        <v>0</v>
      </c>
      <c r="BG166" s="52">
        <f t="shared" ref="BG166" si="528">2^X$112*X166</f>
        <v>0</v>
      </c>
      <c r="BH166" s="52">
        <f t="shared" ref="BH166" si="529">2^Y$112*Y166</f>
        <v>0</v>
      </c>
      <c r="BI166" s="52">
        <f t="shared" ref="BI166" si="530">2^Z$112*Z166</f>
        <v>0</v>
      </c>
      <c r="BJ166" s="52">
        <f t="shared" ref="BJ166" si="531">2^AA$112*AA166</f>
        <v>0</v>
      </c>
      <c r="BK166" s="52">
        <f t="shared" ref="BK166" si="532">2^AB$112*AB166</f>
        <v>0</v>
      </c>
      <c r="BL166" s="52">
        <f t="shared" ref="BL166" si="533">2^AC$112*AC166</f>
        <v>0</v>
      </c>
      <c r="BM166" s="52">
        <f t="shared" ref="BM166" si="534">2^AD$112*AD166</f>
        <v>0</v>
      </c>
      <c r="BN166" s="52">
        <f t="shared" ref="BN166" si="535">2^AE$112*AE166</f>
        <v>0</v>
      </c>
      <c r="BO166" s="52">
        <f t="shared" ref="BO166" si="536">2^AF$112*AF166</f>
        <v>0</v>
      </c>
      <c r="BP166" s="52">
        <f t="shared" ref="BP166" si="537">2^AG$112*AG166</f>
        <v>4</v>
      </c>
      <c r="BQ166" s="52">
        <f t="shared" ref="BQ166" si="538">2^AH$112*AH166</f>
        <v>2</v>
      </c>
      <c r="BR166" s="64">
        <f t="shared" ref="BR166" si="539">2^AI$112*AI166</f>
        <v>1</v>
      </c>
      <c r="BS166" s="67">
        <f t="shared" ref="BS166" si="540">SUM(AM166:BR166)</f>
        <v>7</v>
      </c>
    </row>
    <row r="167" spans="2:71">
      <c r="B167" s="224"/>
      <c r="C167" s="47" t="s">
        <v>77</v>
      </c>
      <c r="D167" s="51" t="str">
        <f t="shared" si="472"/>
        <v>0</v>
      </c>
      <c r="E167" s="52" t="str">
        <f t="shared" si="472"/>
        <v>0</v>
      </c>
      <c r="F167" s="52" t="str">
        <f t="shared" si="472"/>
        <v>0</v>
      </c>
      <c r="G167" s="52" t="str">
        <f t="shared" si="472"/>
        <v>0</v>
      </c>
      <c r="H167" s="52" t="str">
        <f t="shared" si="472"/>
        <v>0</v>
      </c>
      <c r="I167" s="52" t="str">
        <f t="shared" si="472"/>
        <v>0</v>
      </c>
      <c r="J167" s="52" t="str">
        <f t="shared" si="472"/>
        <v>0</v>
      </c>
      <c r="K167" s="52" t="str">
        <f t="shared" si="472"/>
        <v>0</v>
      </c>
      <c r="L167" s="52" t="str">
        <f t="shared" si="472"/>
        <v>0</v>
      </c>
      <c r="M167" s="52" t="str">
        <f t="shared" si="472"/>
        <v>0</v>
      </c>
      <c r="N167" s="52" t="str">
        <f t="shared" si="472"/>
        <v>0</v>
      </c>
      <c r="O167" s="52" t="str">
        <f t="shared" si="472"/>
        <v>0</v>
      </c>
      <c r="P167" s="52" t="str">
        <f t="shared" si="472"/>
        <v>0</v>
      </c>
      <c r="Q167" s="52" t="str">
        <f t="shared" si="472"/>
        <v>0</v>
      </c>
      <c r="R167" s="52" t="str">
        <f t="shared" si="472"/>
        <v>0</v>
      </c>
      <c r="S167" s="52" t="str">
        <f t="shared" si="472"/>
        <v>0</v>
      </c>
      <c r="T167" s="52" t="str">
        <f t="shared" si="472"/>
        <v>0</v>
      </c>
      <c r="U167" s="52" t="str">
        <f t="shared" si="472"/>
        <v>0</v>
      </c>
      <c r="V167" s="52" t="str">
        <f t="shared" si="472"/>
        <v>0</v>
      </c>
      <c r="W167" s="52" t="str">
        <f t="shared" si="472"/>
        <v>0</v>
      </c>
      <c r="X167" s="52" t="str">
        <f t="shared" si="472"/>
        <v>0</v>
      </c>
      <c r="Y167" s="52" t="str">
        <f t="shared" si="472"/>
        <v>0</v>
      </c>
      <c r="Z167" s="52" t="str">
        <f t="shared" si="472"/>
        <v>0</v>
      </c>
      <c r="AA167" s="52" t="str">
        <f t="shared" si="472"/>
        <v>0</v>
      </c>
      <c r="AB167" s="52" t="str">
        <f t="shared" si="472"/>
        <v>0</v>
      </c>
      <c r="AC167" s="52" t="str">
        <f t="shared" si="472"/>
        <v>0</v>
      </c>
      <c r="AD167" s="52" t="str">
        <f t="shared" si="472"/>
        <v>0</v>
      </c>
      <c r="AE167" s="52" t="str">
        <f t="shared" si="472"/>
        <v>0</v>
      </c>
      <c r="AF167" s="52" t="str">
        <f t="shared" si="472"/>
        <v>1</v>
      </c>
      <c r="AG167" s="52" t="str">
        <f t="shared" si="472"/>
        <v>0</v>
      </c>
      <c r="AH167" s="52" t="str">
        <f t="shared" si="472"/>
        <v>1</v>
      </c>
      <c r="AI167" s="53" t="str">
        <f t="shared" si="472"/>
        <v>1</v>
      </c>
      <c r="AJ167" s="125" t="str">
        <f t="shared" ref="AJ167" si="541">DEC2HEX(BS167)</f>
        <v>B</v>
      </c>
      <c r="AM167" s="51">
        <f t="shared" ref="AM167" si="542">2^D$112*D167</f>
        <v>0</v>
      </c>
      <c r="AN167" s="52">
        <f t="shared" ref="AN167" si="543">2^E$112*E167</f>
        <v>0</v>
      </c>
      <c r="AO167" s="52">
        <f t="shared" ref="AO167" si="544">2^F$112*F167</f>
        <v>0</v>
      </c>
      <c r="AP167" s="52">
        <f t="shared" ref="AP167" si="545">2^G$112*G167</f>
        <v>0</v>
      </c>
      <c r="AQ167" s="52">
        <f t="shared" ref="AQ167" si="546">2^H$112*H167</f>
        <v>0</v>
      </c>
      <c r="AR167" s="52">
        <f t="shared" ref="AR167" si="547">2^I$112*I167</f>
        <v>0</v>
      </c>
      <c r="AS167" s="52">
        <f t="shared" ref="AS167" si="548">2^J$112*J167</f>
        <v>0</v>
      </c>
      <c r="AT167" s="52">
        <f t="shared" ref="AT167" si="549">2^K$112*K167</f>
        <v>0</v>
      </c>
      <c r="AU167" s="52">
        <f t="shared" ref="AU167" si="550">2^L$112*L167</f>
        <v>0</v>
      </c>
      <c r="AV167" s="52">
        <f t="shared" ref="AV167" si="551">2^M$112*M167</f>
        <v>0</v>
      </c>
      <c r="AW167" s="52">
        <f t="shared" ref="AW167" si="552">2^N$112*N167</f>
        <v>0</v>
      </c>
      <c r="AX167" s="52">
        <f t="shared" ref="AX167" si="553">2^O$112*O167</f>
        <v>0</v>
      </c>
      <c r="AY167" s="52">
        <f t="shared" ref="AY167" si="554">2^P$112*P167</f>
        <v>0</v>
      </c>
      <c r="AZ167" s="52">
        <f t="shared" ref="AZ167" si="555">2^Q$112*Q167</f>
        <v>0</v>
      </c>
      <c r="BA167" s="52">
        <f t="shared" ref="BA167" si="556">2^R$112*R167</f>
        <v>0</v>
      </c>
      <c r="BB167" s="52">
        <f t="shared" ref="BB167" si="557">2^S$112*S167</f>
        <v>0</v>
      </c>
      <c r="BC167" s="52">
        <f t="shared" ref="BC167" si="558">2^T$112*T167</f>
        <v>0</v>
      </c>
      <c r="BD167" s="52">
        <f t="shared" ref="BD167" si="559">2^U$112*U167</f>
        <v>0</v>
      </c>
      <c r="BE167" s="52">
        <f t="shared" ref="BE167" si="560">2^V$112*V167</f>
        <v>0</v>
      </c>
      <c r="BF167" s="52">
        <f t="shared" ref="BF167" si="561">2^W$112*W167</f>
        <v>0</v>
      </c>
      <c r="BG167" s="52">
        <f t="shared" ref="BG167" si="562">2^X$112*X167</f>
        <v>0</v>
      </c>
      <c r="BH167" s="52">
        <f t="shared" ref="BH167" si="563">2^Y$112*Y167</f>
        <v>0</v>
      </c>
      <c r="BI167" s="52">
        <f t="shared" ref="BI167" si="564">2^Z$112*Z167</f>
        <v>0</v>
      </c>
      <c r="BJ167" s="52">
        <f t="shared" ref="BJ167" si="565">2^AA$112*AA167</f>
        <v>0</v>
      </c>
      <c r="BK167" s="52">
        <f t="shared" ref="BK167" si="566">2^AB$112*AB167</f>
        <v>0</v>
      </c>
      <c r="BL167" s="52">
        <f t="shared" ref="BL167" si="567">2^AC$112*AC167</f>
        <v>0</v>
      </c>
      <c r="BM167" s="52">
        <f t="shared" ref="BM167" si="568">2^AD$112*AD167</f>
        <v>0</v>
      </c>
      <c r="BN167" s="52">
        <f t="shared" ref="BN167" si="569">2^AE$112*AE167</f>
        <v>0</v>
      </c>
      <c r="BO167" s="52">
        <f t="shared" ref="BO167" si="570">2^AF$112*AF167</f>
        <v>8</v>
      </c>
      <c r="BP167" s="52">
        <f t="shared" ref="BP167" si="571">2^AG$112*AG167</f>
        <v>0</v>
      </c>
      <c r="BQ167" s="52">
        <f t="shared" ref="BQ167" si="572">2^AH$112*AH167</f>
        <v>2</v>
      </c>
      <c r="BR167" s="64">
        <f t="shared" ref="BR167" si="573">2^AI$112*AI167</f>
        <v>1</v>
      </c>
      <c r="BS167" s="67">
        <f t="shared" ref="BS167" si="574">SUM(AM167:BR167)</f>
        <v>11</v>
      </c>
    </row>
    <row r="168" spans="2:71">
      <c r="B168" s="224"/>
      <c r="C168" s="47" t="s">
        <v>78</v>
      </c>
      <c r="D168" s="51" t="str">
        <f t="shared" si="472"/>
        <v>0</v>
      </c>
      <c r="E168" s="52" t="str">
        <f t="shared" si="472"/>
        <v>0</v>
      </c>
      <c r="F168" s="52" t="str">
        <f t="shared" si="472"/>
        <v>0</v>
      </c>
      <c r="G168" s="52" t="str">
        <f t="shared" si="472"/>
        <v>0</v>
      </c>
      <c r="H168" s="52" t="str">
        <f t="shared" si="472"/>
        <v>0</v>
      </c>
      <c r="I168" s="52" t="str">
        <f t="shared" si="472"/>
        <v>0</v>
      </c>
      <c r="J168" s="52" t="str">
        <f t="shared" si="472"/>
        <v>0</v>
      </c>
      <c r="K168" s="52" t="str">
        <f t="shared" si="472"/>
        <v>0</v>
      </c>
      <c r="L168" s="52" t="str">
        <f t="shared" si="472"/>
        <v>0</v>
      </c>
      <c r="M168" s="52" t="str">
        <f t="shared" si="472"/>
        <v>0</v>
      </c>
      <c r="N168" s="52" t="str">
        <f t="shared" si="472"/>
        <v>0</v>
      </c>
      <c r="O168" s="52" t="str">
        <f t="shared" si="472"/>
        <v>0</v>
      </c>
      <c r="P168" s="52" t="str">
        <f t="shared" si="472"/>
        <v>0</v>
      </c>
      <c r="Q168" s="52" t="str">
        <f t="shared" si="472"/>
        <v>0</v>
      </c>
      <c r="R168" s="52" t="str">
        <f t="shared" si="472"/>
        <v>0</v>
      </c>
      <c r="S168" s="52" t="str">
        <f t="shared" si="472"/>
        <v>0</v>
      </c>
      <c r="T168" s="52" t="str">
        <f t="shared" si="472"/>
        <v>0</v>
      </c>
      <c r="U168" s="52" t="str">
        <f t="shared" si="472"/>
        <v>0</v>
      </c>
      <c r="V168" s="52" t="str">
        <f t="shared" si="472"/>
        <v>0</v>
      </c>
      <c r="W168" s="52" t="str">
        <f t="shared" si="472"/>
        <v>0</v>
      </c>
      <c r="X168" s="52" t="str">
        <f t="shared" si="472"/>
        <v>0</v>
      </c>
      <c r="Y168" s="52" t="str">
        <f t="shared" si="472"/>
        <v>0</v>
      </c>
      <c r="Z168" s="52" t="str">
        <f t="shared" si="472"/>
        <v>0</v>
      </c>
      <c r="AA168" s="52" t="str">
        <f t="shared" si="472"/>
        <v>0</v>
      </c>
      <c r="AB168" s="52" t="str">
        <f t="shared" si="472"/>
        <v>0</v>
      </c>
      <c r="AC168" s="52" t="str">
        <f t="shared" si="472"/>
        <v>0</v>
      </c>
      <c r="AD168" s="52" t="str">
        <f t="shared" si="472"/>
        <v>0</v>
      </c>
      <c r="AE168" s="52" t="str">
        <f t="shared" si="472"/>
        <v>0</v>
      </c>
      <c r="AF168" s="52" t="str">
        <f t="shared" si="472"/>
        <v>1</v>
      </c>
      <c r="AG168" s="52" t="str">
        <f t="shared" si="472"/>
        <v>1</v>
      </c>
      <c r="AH168" s="52" t="str">
        <f t="shared" si="472"/>
        <v>1</v>
      </c>
      <c r="AI168" s="53" t="str">
        <f t="shared" si="472"/>
        <v>1</v>
      </c>
      <c r="AJ168" s="125" t="str">
        <f t="shared" ref="AJ168" si="575">DEC2HEX(BS168)</f>
        <v>F</v>
      </c>
      <c r="AM168" s="51">
        <f t="shared" ref="AM168" si="576">2^D$112*D168</f>
        <v>0</v>
      </c>
      <c r="AN168" s="52">
        <f t="shared" ref="AN168" si="577">2^E$112*E168</f>
        <v>0</v>
      </c>
      <c r="AO168" s="52">
        <f t="shared" ref="AO168" si="578">2^F$112*F168</f>
        <v>0</v>
      </c>
      <c r="AP168" s="52">
        <f t="shared" ref="AP168" si="579">2^G$112*G168</f>
        <v>0</v>
      </c>
      <c r="AQ168" s="52">
        <f t="shared" ref="AQ168" si="580">2^H$112*H168</f>
        <v>0</v>
      </c>
      <c r="AR168" s="52">
        <f t="shared" ref="AR168" si="581">2^I$112*I168</f>
        <v>0</v>
      </c>
      <c r="AS168" s="52">
        <f t="shared" ref="AS168" si="582">2^J$112*J168</f>
        <v>0</v>
      </c>
      <c r="AT168" s="52">
        <f t="shared" ref="AT168" si="583">2^K$112*K168</f>
        <v>0</v>
      </c>
      <c r="AU168" s="52">
        <f t="shared" ref="AU168" si="584">2^L$112*L168</f>
        <v>0</v>
      </c>
      <c r="AV168" s="52">
        <f t="shared" ref="AV168" si="585">2^M$112*M168</f>
        <v>0</v>
      </c>
      <c r="AW168" s="52">
        <f t="shared" ref="AW168" si="586">2^N$112*N168</f>
        <v>0</v>
      </c>
      <c r="AX168" s="52">
        <f t="shared" ref="AX168" si="587">2^O$112*O168</f>
        <v>0</v>
      </c>
      <c r="AY168" s="52">
        <f t="shared" ref="AY168" si="588">2^P$112*P168</f>
        <v>0</v>
      </c>
      <c r="AZ168" s="52">
        <f t="shared" ref="AZ168" si="589">2^Q$112*Q168</f>
        <v>0</v>
      </c>
      <c r="BA168" s="52">
        <f t="shared" ref="BA168" si="590">2^R$112*R168</f>
        <v>0</v>
      </c>
      <c r="BB168" s="52">
        <f t="shared" ref="BB168" si="591">2^S$112*S168</f>
        <v>0</v>
      </c>
      <c r="BC168" s="52">
        <f t="shared" ref="BC168" si="592">2^T$112*T168</f>
        <v>0</v>
      </c>
      <c r="BD168" s="52">
        <f t="shared" ref="BD168" si="593">2^U$112*U168</f>
        <v>0</v>
      </c>
      <c r="BE168" s="52">
        <f t="shared" ref="BE168" si="594">2^V$112*V168</f>
        <v>0</v>
      </c>
      <c r="BF168" s="52">
        <f t="shared" ref="BF168" si="595">2^W$112*W168</f>
        <v>0</v>
      </c>
      <c r="BG168" s="52">
        <f t="shared" ref="BG168" si="596">2^X$112*X168</f>
        <v>0</v>
      </c>
      <c r="BH168" s="52">
        <f t="shared" ref="BH168" si="597">2^Y$112*Y168</f>
        <v>0</v>
      </c>
      <c r="BI168" s="52">
        <f t="shared" ref="BI168" si="598">2^Z$112*Z168</f>
        <v>0</v>
      </c>
      <c r="BJ168" s="52">
        <f t="shared" ref="BJ168" si="599">2^AA$112*AA168</f>
        <v>0</v>
      </c>
      <c r="BK168" s="52">
        <f t="shared" ref="BK168" si="600">2^AB$112*AB168</f>
        <v>0</v>
      </c>
      <c r="BL168" s="52">
        <f t="shared" ref="BL168" si="601">2^AC$112*AC168</f>
        <v>0</v>
      </c>
      <c r="BM168" s="52">
        <f t="shared" ref="BM168" si="602">2^AD$112*AD168</f>
        <v>0</v>
      </c>
      <c r="BN168" s="52">
        <f t="shared" ref="BN168" si="603">2^AE$112*AE168</f>
        <v>0</v>
      </c>
      <c r="BO168" s="52">
        <f t="shared" ref="BO168" si="604">2^AF$112*AF168</f>
        <v>8</v>
      </c>
      <c r="BP168" s="52">
        <f t="shared" ref="BP168" si="605">2^AG$112*AG168</f>
        <v>4</v>
      </c>
      <c r="BQ168" s="52">
        <f t="shared" ref="BQ168" si="606">2^AH$112*AH168</f>
        <v>2</v>
      </c>
      <c r="BR168" s="64">
        <f t="shared" ref="BR168" si="607">2^AI$112*AI168</f>
        <v>1</v>
      </c>
      <c r="BS168" s="67">
        <f t="shared" ref="BS168" si="608">SUM(AM168:BR168)</f>
        <v>15</v>
      </c>
    </row>
    <row r="169" spans="2:71">
      <c r="B169" s="224"/>
      <c r="C169" s="47" t="s">
        <v>79</v>
      </c>
      <c r="D169" s="51" t="str">
        <f t="shared" si="472"/>
        <v>0</v>
      </c>
      <c r="E169" s="52" t="str">
        <f t="shared" si="472"/>
        <v>0</v>
      </c>
      <c r="F169" s="52" t="str">
        <f t="shared" si="472"/>
        <v>0</v>
      </c>
      <c r="G169" s="52" t="str">
        <f t="shared" si="472"/>
        <v>0</v>
      </c>
      <c r="H169" s="52" t="str">
        <f t="shared" si="472"/>
        <v>0</v>
      </c>
      <c r="I169" s="52" t="str">
        <f t="shared" si="472"/>
        <v>0</v>
      </c>
      <c r="J169" s="52" t="str">
        <f t="shared" si="472"/>
        <v>0</v>
      </c>
      <c r="K169" s="52" t="str">
        <f t="shared" si="472"/>
        <v>0</v>
      </c>
      <c r="L169" s="52" t="str">
        <f t="shared" si="472"/>
        <v>0</v>
      </c>
      <c r="M169" s="52" t="str">
        <f t="shared" si="472"/>
        <v>0</v>
      </c>
      <c r="N169" s="52" t="str">
        <f t="shared" si="472"/>
        <v>0</v>
      </c>
      <c r="O169" s="52" t="str">
        <f t="shared" si="472"/>
        <v>0</v>
      </c>
      <c r="P169" s="52" t="str">
        <f t="shared" si="472"/>
        <v>0</v>
      </c>
      <c r="Q169" s="52" t="str">
        <f t="shared" si="472"/>
        <v>0</v>
      </c>
      <c r="R169" s="52" t="str">
        <f t="shared" si="472"/>
        <v>0</v>
      </c>
      <c r="S169" s="52" t="str">
        <f t="shared" si="472"/>
        <v>0</v>
      </c>
      <c r="T169" s="52" t="str">
        <f t="shared" si="472"/>
        <v>0</v>
      </c>
      <c r="U169" s="52" t="str">
        <f t="shared" si="472"/>
        <v>0</v>
      </c>
      <c r="V169" s="52" t="str">
        <f t="shared" si="472"/>
        <v>0</v>
      </c>
      <c r="W169" s="52" t="str">
        <f t="shared" si="472"/>
        <v>0</v>
      </c>
      <c r="X169" s="52" t="str">
        <f t="shared" si="472"/>
        <v>0</v>
      </c>
      <c r="Y169" s="52" t="str">
        <f t="shared" si="472"/>
        <v>0</v>
      </c>
      <c r="Z169" s="52" t="str">
        <f t="shared" si="472"/>
        <v>0</v>
      </c>
      <c r="AA169" s="52" t="str">
        <f t="shared" si="472"/>
        <v>0</v>
      </c>
      <c r="AB169" s="52" t="str">
        <f t="shared" si="472"/>
        <v>0</v>
      </c>
      <c r="AC169" s="52" t="str">
        <f t="shared" si="472"/>
        <v>0</v>
      </c>
      <c r="AD169" s="52" t="str">
        <f t="shared" si="472"/>
        <v>1</v>
      </c>
      <c r="AE169" s="52" t="str">
        <f t="shared" si="472"/>
        <v>0</v>
      </c>
      <c r="AF169" s="52" t="str">
        <f t="shared" si="472"/>
        <v>0</v>
      </c>
      <c r="AG169" s="52" t="str">
        <f t="shared" si="472"/>
        <v>0</v>
      </c>
      <c r="AH169" s="52" t="str">
        <f t="shared" si="472"/>
        <v>1</v>
      </c>
      <c r="AI169" s="53" t="str">
        <f t="shared" si="472"/>
        <v>1</v>
      </c>
      <c r="AJ169" s="125" t="str">
        <f t="shared" ref="AJ169" si="609">DEC2HEX(BS169)</f>
        <v>23</v>
      </c>
      <c r="AM169" s="51">
        <f t="shared" ref="AM169" si="610">2^D$112*D169</f>
        <v>0</v>
      </c>
      <c r="AN169" s="52">
        <f t="shared" ref="AN169" si="611">2^E$112*E169</f>
        <v>0</v>
      </c>
      <c r="AO169" s="52">
        <f t="shared" ref="AO169" si="612">2^F$112*F169</f>
        <v>0</v>
      </c>
      <c r="AP169" s="52">
        <f t="shared" ref="AP169" si="613">2^G$112*G169</f>
        <v>0</v>
      </c>
      <c r="AQ169" s="52">
        <f t="shared" ref="AQ169" si="614">2^H$112*H169</f>
        <v>0</v>
      </c>
      <c r="AR169" s="52">
        <f t="shared" ref="AR169" si="615">2^I$112*I169</f>
        <v>0</v>
      </c>
      <c r="AS169" s="52">
        <f t="shared" ref="AS169" si="616">2^J$112*J169</f>
        <v>0</v>
      </c>
      <c r="AT169" s="52">
        <f t="shared" ref="AT169" si="617">2^K$112*K169</f>
        <v>0</v>
      </c>
      <c r="AU169" s="52">
        <f t="shared" ref="AU169" si="618">2^L$112*L169</f>
        <v>0</v>
      </c>
      <c r="AV169" s="52">
        <f t="shared" ref="AV169" si="619">2^M$112*M169</f>
        <v>0</v>
      </c>
      <c r="AW169" s="52">
        <f t="shared" ref="AW169" si="620">2^N$112*N169</f>
        <v>0</v>
      </c>
      <c r="AX169" s="52">
        <f t="shared" ref="AX169" si="621">2^O$112*O169</f>
        <v>0</v>
      </c>
      <c r="AY169" s="52">
        <f t="shared" ref="AY169" si="622">2^P$112*P169</f>
        <v>0</v>
      </c>
      <c r="AZ169" s="52">
        <f t="shared" ref="AZ169" si="623">2^Q$112*Q169</f>
        <v>0</v>
      </c>
      <c r="BA169" s="52">
        <f t="shared" ref="BA169" si="624">2^R$112*R169</f>
        <v>0</v>
      </c>
      <c r="BB169" s="52">
        <f t="shared" ref="BB169" si="625">2^S$112*S169</f>
        <v>0</v>
      </c>
      <c r="BC169" s="52">
        <f t="shared" ref="BC169" si="626">2^T$112*T169</f>
        <v>0</v>
      </c>
      <c r="BD169" s="52">
        <f t="shared" ref="BD169" si="627">2^U$112*U169</f>
        <v>0</v>
      </c>
      <c r="BE169" s="52">
        <f t="shared" ref="BE169" si="628">2^V$112*V169</f>
        <v>0</v>
      </c>
      <c r="BF169" s="52">
        <f t="shared" ref="BF169" si="629">2^W$112*W169</f>
        <v>0</v>
      </c>
      <c r="BG169" s="52">
        <f t="shared" ref="BG169" si="630">2^X$112*X169</f>
        <v>0</v>
      </c>
      <c r="BH169" s="52">
        <f t="shared" ref="BH169" si="631">2^Y$112*Y169</f>
        <v>0</v>
      </c>
      <c r="BI169" s="52">
        <f t="shared" ref="BI169" si="632">2^Z$112*Z169</f>
        <v>0</v>
      </c>
      <c r="BJ169" s="52">
        <f t="shared" ref="BJ169" si="633">2^AA$112*AA169</f>
        <v>0</v>
      </c>
      <c r="BK169" s="52">
        <f t="shared" ref="BK169" si="634">2^AB$112*AB169</f>
        <v>0</v>
      </c>
      <c r="BL169" s="52">
        <f t="shared" ref="BL169" si="635">2^AC$112*AC169</f>
        <v>0</v>
      </c>
      <c r="BM169" s="52">
        <f t="shared" ref="BM169" si="636">2^AD$112*AD169</f>
        <v>32</v>
      </c>
      <c r="BN169" s="52">
        <f t="shared" ref="BN169" si="637">2^AE$112*AE169</f>
        <v>0</v>
      </c>
      <c r="BO169" s="52">
        <f t="shared" ref="BO169" si="638">2^AF$112*AF169</f>
        <v>0</v>
      </c>
      <c r="BP169" s="52">
        <f t="shared" ref="BP169" si="639">2^AG$112*AG169</f>
        <v>0</v>
      </c>
      <c r="BQ169" s="52">
        <f t="shared" ref="BQ169" si="640">2^AH$112*AH169</f>
        <v>2</v>
      </c>
      <c r="BR169" s="64">
        <f t="shared" ref="BR169" si="641">2^AI$112*AI169</f>
        <v>1</v>
      </c>
      <c r="BS169" s="67">
        <f t="shared" ref="BS169" si="642">SUM(AM169:BR169)</f>
        <v>35</v>
      </c>
    </row>
    <row r="170" spans="2:71">
      <c r="B170" s="224"/>
      <c r="C170" s="38" t="s">
        <v>35</v>
      </c>
      <c r="D170" s="51" t="str">
        <f t="shared" ref="D170:AI170" si="643">IF(OR(TEXT(D95,"0")="1",TEXT(D95,"0")="A"),"1","0")</f>
        <v>0</v>
      </c>
      <c r="E170" s="52" t="str">
        <f t="shared" si="643"/>
        <v>0</v>
      </c>
      <c r="F170" s="52" t="str">
        <f t="shared" si="643"/>
        <v>0</v>
      </c>
      <c r="G170" s="52" t="str">
        <f t="shared" si="643"/>
        <v>0</v>
      </c>
      <c r="H170" s="52" t="str">
        <f t="shared" si="643"/>
        <v>0</v>
      </c>
      <c r="I170" s="52" t="str">
        <f t="shared" si="643"/>
        <v>0</v>
      </c>
      <c r="J170" s="52" t="str">
        <f t="shared" si="643"/>
        <v>0</v>
      </c>
      <c r="K170" s="52" t="str">
        <f t="shared" si="643"/>
        <v>0</v>
      </c>
      <c r="L170" s="52" t="str">
        <f t="shared" si="643"/>
        <v>0</v>
      </c>
      <c r="M170" s="52" t="str">
        <f t="shared" si="643"/>
        <v>0</v>
      </c>
      <c r="N170" s="52" t="str">
        <f t="shared" si="643"/>
        <v>0</v>
      </c>
      <c r="O170" s="52" t="str">
        <f t="shared" si="643"/>
        <v>0</v>
      </c>
      <c r="P170" s="52" t="str">
        <f t="shared" si="643"/>
        <v>0</v>
      </c>
      <c r="Q170" s="52" t="str">
        <f t="shared" si="643"/>
        <v>0</v>
      </c>
      <c r="R170" s="52" t="str">
        <f t="shared" si="643"/>
        <v>0</v>
      </c>
      <c r="S170" s="52" t="str">
        <f t="shared" si="643"/>
        <v>0</v>
      </c>
      <c r="T170" s="52" t="str">
        <f t="shared" si="643"/>
        <v>1</v>
      </c>
      <c r="U170" s="52" t="str">
        <f t="shared" si="643"/>
        <v>1</v>
      </c>
      <c r="V170" s="52" t="str">
        <f t="shared" si="643"/>
        <v>1</v>
      </c>
      <c r="W170" s="52" t="str">
        <f t="shared" si="643"/>
        <v>1</v>
      </c>
      <c r="X170" s="52" t="str">
        <f t="shared" si="643"/>
        <v>1</v>
      </c>
      <c r="Y170" s="52" t="str">
        <f t="shared" si="643"/>
        <v>1</v>
      </c>
      <c r="Z170" s="52" t="str">
        <f t="shared" si="643"/>
        <v>1</v>
      </c>
      <c r="AA170" s="52" t="str">
        <f t="shared" si="643"/>
        <v>1</v>
      </c>
      <c r="AB170" s="52" t="str">
        <f t="shared" si="643"/>
        <v>1</v>
      </c>
      <c r="AC170" s="52" t="str">
        <f t="shared" si="643"/>
        <v>1</v>
      </c>
      <c r="AD170" s="52" t="str">
        <f t="shared" si="643"/>
        <v>1</v>
      </c>
      <c r="AE170" s="52" t="str">
        <f t="shared" si="643"/>
        <v>1</v>
      </c>
      <c r="AF170" s="52" t="str">
        <f t="shared" si="643"/>
        <v>1</v>
      </c>
      <c r="AG170" s="52" t="str">
        <f t="shared" si="643"/>
        <v>0</v>
      </c>
      <c r="AH170" s="52" t="str">
        <f t="shared" si="643"/>
        <v>1</v>
      </c>
      <c r="AI170" s="53" t="str">
        <f t="shared" si="643"/>
        <v>1</v>
      </c>
      <c r="AJ170" s="125" t="str">
        <f t="shared" si="352"/>
        <v>FFFB</v>
      </c>
      <c r="AM170" s="51">
        <f t="shared" si="385"/>
        <v>0</v>
      </c>
      <c r="AN170" s="52">
        <f t="shared" si="353"/>
        <v>0</v>
      </c>
      <c r="AO170" s="52">
        <f t="shared" si="354"/>
        <v>0</v>
      </c>
      <c r="AP170" s="52">
        <f t="shared" si="355"/>
        <v>0</v>
      </c>
      <c r="AQ170" s="52">
        <f t="shared" si="356"/>
        <v>0</v>
      </c>
      <c r="AR170" s="52">
        <f t="shared" si="357"/>
        <v>0</v>
      </c>
      <c r="AS170" s="52">
        <f t="shared" si="358"/>
        <v>0</v>
      </c>
      <c r="AT170" s="52">
        <f t="shared" si="359"/>
        <v>0</v>
      </c>
      <c r="AU170" s="52">
        <f t="shared" si="360"/>
        <v>0</v>
      </c>
      <c r="AV170" s="52">
        <f t="shared" si="361"/>
        <v>0</v>
      </c>
      <c r="AW170" s="52">
        <f t="shared" si="362"/>
        <v>0</v>
      </c>
      <c r="AX170" s="52">
        <f t="shared" si="363"/>
        <v>0</v>
      </c>
      <c r="AY170" s="52">
        <f t="shared" si="364"/>
        <v>0</v>
      </c>
      <c r="AZ170" s="52">
        <f t="shared" si="365"/>
        <v>0</v>
      </c>
      <c r="BA170" s="52">
        <f t="shared" si="366"/>
        <v>0</v>
      </c>
      <c r="BB170" s="52">
        <f t="shared" si="367"/>
        <v>0</v>
      </c>
      <c r="BC170" s="52">
        <f t="shared" si="368"/>
        <v>32768</v>
      </c>
      <c r="BD170" s="52">
        <f t="shared" si="369"/>
        <v>16384</v>
      </c>
      <c r="BE170" s="52">
        <f t="shared" si="370"/>
        <v>8192</v>
      </c>
      <c r="BF170" s="52">
        <f t="shared" si="371"/>
        <v>4096</v>
      </c>
      <c r="BG170" s="52">
        <f t="shared" si="372"/>
        <v>2048</v>
      </c>
      <c r="BH170" s="52">
        <f t="shared" si="373"/>
        <v>1024</v>
      </c>
      <c r="BI170" s="52">
        <f t="shared" si="374"/>
        <v>512</v>
      </c>
      <c r="BJ170" s="52">
        <f t="shared" si="375"/>
        <v>256</v>
      </c>
      <c r="BK170" s="52">
        <f t="shared" si="376"/>
        <v>128</v>
      </c>
      <c r="BL170" s="52">
        <f t="shared" si="377"/>
        <v>64</v>
      </c>
      <c r="BM170" s="52">
        <f t="shared" si="378"/>
        <v>32</v>
      </c>
      <c r="BN170" s="52">
        <f t="shared" si="379"/>
        <v>16</v>
      </c>
      <c r="BO170" s="52">
        <f t="shared" si="380"/>
        <v>8</v>
      </c>
      <c r="BP170" s="52">
        <f t="shared" si="381"/>
        <v>0</v>
      </c>
      <c r="BQ170" s="52">
        <f t="shared" si="382"/>
        <v>2</v>
      </c>
      <c r="BR170" s="64">
        <f t="shared" si="383"/>
        <v>1</v>
      </c>
      <c r="BS170" s="67">
        <f t="shared" si="386"/>
        <v>65531</v>
      </c>
    </row>
    <row r="171" spans="2:71" ht="15.75" thickBot="1">
      <c r="B171" s="225"/>
      <c r="C171" s="39" t="s">
        <v>36</v>
      </c>
      <c r="D171" s="54" t="str">
        <f t="shared" ref="D171:AI171" si="644">IF(OR(TEXT(D96,"0")="1",TEXT(D96,"0")="A"),"1","0")</f>
        <v>0</v>
      </c>
      <c r="E171" s="55" t="str">
        <f t="shared" si="644"/>
        <v>0</v>
      </c>
      <c r="F171" s="55" t="str">
        <f t="shared" si="644"/>
        <v>0</v>
      </c>
      <c r="G171" s="55" t="str">
        <f t="shared" si="644"/>
        <v>0</v>
      </c>
      <c r="H171" s="55" t="str">
        <f t="shared" si="644"/>
        <v>0</v>
      </c>
      <c r="I171" s="55" t="str">
        <f t="shared" si="644"/>
        <v>0</v>
      </c>
      <c r="J171" s="55" t="str">
        <f t="shared" si="644"/>
        <v>0</v>
      </c>
      <c r="K171" s="55" t="str">
        <f t="shared" si="644"/>
        <v>0</v>
      </c>
      <c r="L171" s="55" t="str">
        <f t="shared" si="644"/>
        <v>0</v>
      </c>
      <c r="M171" s="55" t="str">
        <f t="shared" si="644"/>
        <v>0</v>
      </c>
      <c r="N171" s="55" t="str">
        <f t="shared" si="644"/>
        <v>0</v>
      </c>
      <c r="O171" s="55" t="str">
        <f t="shared" si="644"/>
        <v>0</v>
      </c>
      <c r="P171" s="55" t="str">
        <f t="shared" si="644"/>
        <v>0</v>
      </c>
      <c r="Q171" s="55" t="str">
        <f t="shared" si="644"/>
        <v>0</v>
      </c>
      <c r="R171" s="55" t="str">
        <f t="shared" si="644"/>
        <v>0</v>
      </c>
      <c r="S171" s="55" t="str">
        <f t="shared" si="644"/>
        <v>0</v>
      </c>
      <c r="T171" s="55" t="str">
        <f t="shared" si="644"/>
        <v>1</v>
      </c>
      <c r="U171" s="55" t="str">
        <f t="shared" si="644"/>
        <v>1</v>
      </c>
      <c r="V171" s="55" t="str">
        <f t="shared" si="644"/>
        <v>1</v>
      </c>
      <c r="W171" s="55" t="str">
        <f t="shared" si="644"/>
        <v>1</v>
      </c>
      <c r="X171" s="55" t="str">
        <f t="shared" si="644"/>
        <v>1</v>
      </c>
      <c r="Y171" s="55" t="str">
        <f t="shared" si="644"/>
        <v>1</v>
      </c>
      <c r="Z171" s="55" t="str">
        <f t="shared" si="644"/>
        <v>1</v>
      </c>
      <c r="AA171" s="55" t="str">
        <f t="shared" si="644"/>
        <v>1</v>
      </c>
      <c r="AB171" s="55" t="str">
        <f t="shared" si="644"/>
        <v>1</v>
      </c>
      <c r="AC171" s="55" t="str">
        <f t="shared" si="644"/>
        <v>1</v>
      </c>
      <c r="AD171" s="55" t="str">
        <f t="shared" si="644"/>
        <v>1</v>
      </c>
      <c r="AE171" s="55" t="str">
        <f t="shared" si="644"/>
        <v>1</v>
      </c>
      <c r="AF171" s="55" t="str">
        <f t="shared" si="644"/>
        <v>1</v>
      </c>
      <c r="AG171" s="55" t="str">
        <f t="shared" si="644"/>
        <v>1</v>
      </c>
      <c r="AH171" s="55" t="str">
        <f t="shared" si="644"/>
        <v>1</v>
      </c>
      <c r="AI171" s="56" t="str">
        <f t="shared" si="644"/>
        <v>1</v>
      </c>
      <c r="AJ171" s="126" t="str">
        <f t="shared" si="352"/>
        <v>FFFF</v>
      </c>
      <c r="AM171" s="54">
        <f t="shared" si="385"/>
        <v>0</v>
      </c>
      <c r="AN171" s="55">
        <f t="shared" si="353"/>
        <v>0</v>
      </c>
      <c r="AO171" s="55">
        <f t="shared" si="354"/>
        <v>0</v>
      </c>
      <c r="AP171" s="55">
        <f t="shared" si="355"/>
        <v>0</v>
      </c>
      <c r="AQ171" s="55">
        <f t="shared" si="356"/>
        <v>0</v>
      </c>
      <c r="AR171" s="55">
        <f t="shared" si="357"/>
        <v>0</v>
      </c>
      <c r="AS171" s="55">
        <f t="shared" si="358"/>
        <v>0</v>
      </c>
      <c r="AT171" s="55">
        <f t="shared" si="359"/>
        <v>0</v>
      </c>
      <c r="AU171" s="55">
        <f t="shared" si="360"/>
        <v>0</v>
      </c>
      <c r="AV171" s="55">
        <f t="shared" si="361"/>
        <v>0</v>
      </c>
      <c r="AW171" s="55">
        <f t="shared" si="362"/>
        <v>0</v>
      </c>
      <c r="AX171" s="55">
        <f t="shared" si="363"/>
        <v>0</v>
      </c>
      <c r="AY171" s="55">
        <f t="shared" si="364"/>
        <v>0</v>
      </c>
      <c r="AZ171" s="55">
        <f t="shared" si="365"/>
        <v>0</v>
      </c>
      <c r="BA171" s="55">
        <f t="shared" si="366"/>
        <v>0</v>
      </c>
      <c r="BB171" s="55">
        <f t="shared" si="367"/>
        <v>0</v>
      </c>
      <c r="BC171" s="55">
        <f t="shared" si="368"/>
        <v>32768</v>
      </c>
      <c r="BD171" s="55">
        <f t="shared" si="369"/>
        <v>16384</v>
      </c>
      <c r="BE171" s="55">
        <f t="shared" si="370"/>
        <v>8192</v>
      </c>
      <c r="BF171" s="55">
        <f t="shared" si="371"/>
        <v>4096</v>
      </c>
      <c r="BG171" s="55">
        <f t="shared" si="372"/>
        <v>2048</v>
      </c>
      <c r="BH171" s="55">
        <f t="shared" si="373"/>
        <v>1024</v>
      </c>
      <c r="BI171" s="55">
        <f t="shared" si="374"/>
        <v>512</v>
      </c>
      <c r="BJ171" s="55">
        <f t="shared" si="375"/>
        <v>256</v>
      </c>
      <c r="BK171" s="55">
        <f t="shared" si="376"/>
        <v>128</v>
      </c>
      <c r="BL171" s="55">
        <f t="shared" si="377"/>
        <v>64</v>
      </c>
      <c r="BM171" s="55">
        <f t="shared" si="378"/>
        <v>32</v>
      </c>
      <c r="BN171" s="55">
        <f t="shared" si="379"/>
        <v>16</v>
      </c>
      <c r="BO171" s="55">
        <f t="shared" si="380"/>
        <v>8</v>
      </c>
      <c r="BP171" s="55">
        <f t="shared" si="381"/>
        <v>4</v>
      </c>
      <c r="BQ171" s="55">
        <f t="shared" si="382"/>
        <v>2</v>
      </c>
      <c r="BR171" s="65">
        <f t="shared" si="383"/>
        <v>1</v>
      </c>
      <c r="BS171" s="68">
        <f t="shared" si="386"/>
        <v>65535</v>
      </c>
    </row>
    <row r="172" spans="2:71" ht="15.75" thickBot="1">
      <c r="AM172" s="58"/>
    </row>
    <row r="173" spans="2:71">
      <c r="B173" s="226"/>
      <c r="C173" s="227"/>
      <c r="D173" s="233" t="s">
        <v>43</v>
      </c>
      <c r="E173" s="233"/>
      <c r="F173" s="233"/>
      <c r="G173" s="233"/>
      <c r="H173" s="233"/>
      <c r="I173" s="233"/>
      <c r="J173" s="233"/>
      <c r="K173" s="233"/>
      <c r="L173" s="233"/>
      <c r="M173" s="233"/>
      <c r="N173" s="233"/>
      <c r="O173" s="233"/>
      <c r="P173" s="233"/>
      <c r="Q173" s="233"/>
      <c r="R173" s="233"/>
      <c r="S173" s="233"/>
      <c r="T173" s="233"/>
      <c r="U173" s="233"/>
      <c r="V173" s="233"/>
      <c r="W173" s="233"/>
      <c r="X173" s="233"/>
      <c r="Y173" s="233"/>
      <c r="Z173" s="233"/>
      <c r="AA173" s="233"/>
      <c r="AB173" s="233"/>
      <c r="AC173" s="233"/>
      <c r="AD173" s="233"/>
      <c r="AE173" s="233"/>
      <c r="AF173" s="233"/>
      <c r="AG173" s="233"/>
      <c r="AH173" s="233"/>
      <c r="AI173" s="234"/>
      <c r="AJ173" s="235" t="s">
        <v>47</v>
      </c>
      <c r="AM173" s="230" t="s">
        <v>45</v>
      </c>
      <c r="AN173" s="231"/>
      <c r="AO173" s="231"/>
      <c r="AP173" s="231"/>
      <c r="AQ173" s="231"/>
      <c r="AR173" s="231"/>
      <c r="AS173" s="231"/>
      <c r="AT173" s="231"/>
      <c r="AU173" s="231"/>
      <c r="AV173" s="231"/>
      <c r="AW173" s="231"/>
      <c r="AX173" s="231"/>
      <c r="AY173" s="231"/>
      <c r="AZ173" s="231"/>
      <c r="BA173" s="231"/>
      <c r="BB173" s="231"/>
      <c r="BC173" s="231"/>
      <c r="BD173" s="231"/>
      <c r="BE173" s="231"/>
      <c r="BF173" s="231"/>
      <c r="BG173" s="231"/>
      <c r="BH173" s="231"/>
      <c r="BI173" s="231"/>
      <c r="BJ173" s="231"/>
      <c r="BK173" s="231"/>
      <c r="BL173" s="231"/>
      <c r="BM173" s="231"/>
      <c r="BN173" s="231"/>
      <c r="BO173" s="231"/>
      <c r="BP173" s="231"/>
      <c r="BQ173" s="231"/>
      <c r="BR173" s="232"/>
      <c r="BS173" s="240" t="s">
        <v>46</v>
      </c>
    </row>
    <row r="174" spans="2:71" ht="15.75" thickBot="1">
      <c r="B174" s="228"/>
      <c r="C174" s="229"/>
      <c r="D174" s="19">
        <v>31</v>
      </c>
      <c r="E174" s="19">
        <f>D174-1</f>
        <v>30</v>
      </c>
      <c r="F174" s="19">
        <f t="shared" ref="F174:AI174" si="645">E174-1</f>
        <v>29</v>
      </c>
      <c r="G174" s="19">
        <f t="shared" si="645"/>
        <v>28</v>
      </c>
      <c r="H174" s="19">
        <f t="shared" si="645"/>
        <v>27</v>
      </c>
      <c r="I174" s="19">
        <f t="shared" si="645"/>
        <v>26</v>
      </c>
      <c r="J174" s="19">
        <f t="shared" si="645"/>
        <v>25</v>
      </c>
      <c r="K174" s="19">
        <f t="shared" si="645"/>
        <v>24</v>
      </c>
      <c r="L174" s="19">
        <f t="shared" si="645"/>
        <v>23</v>
      </c>
      <c r="M174" s="19">
        <f t="shared" si="645"/>
        <v>22</v>
      </c>
      <c r="N174" s="19">
        <f t="shared" si="645"/>
        <v>21</v>
      </c>
      <c r="O174" s="19">
        <f t="shared" si="645"/>
        <v>20</v>
      </c>
      <c r="P174" s="19">
        <f t="shared" si="645"/>
        <v>19</v>
      </c>
      <c r="Q174" s="19">
        <f t="shared" si="645"/>
        <v>18</v>
      </c>
      <c r="R174" s="19">
        <f t="shared" si="645"/>
        <v>17</v>
      </c>
      <c r="S174" s="19">
        <f t="shared" si="645"/>
        <v>16</v>
      </c>
      <c r="T174" s="19">
        <f t="shared" si="645"/>
        <v>15</v>
      </c>
      <c r="U174" s="19">
        <f t="shared" si="645"/>
        <v>14</v>
      </c>
      <c r="V174" s="19">
        <f t="shared" si="645"/>
        <v>13</v>
      </c>
      <c r="W174" s="19">
        <f t="shared" si="645"/>
        <v>12</v>
      </c>
      <c r="X174" s="19">
        <f t="shared" si="645"/>
        <v>11</v>
      </c>
      <c r="Y174" s="19">
        <f t="shared" si="645"/>
        <v>10</v>
      </c>
      <c r="Z174" s="19">
        <f t="shared" si="645"/>
        <v>9</v>
      </c>
      <c r="AA174" s="19">
        <f t="shared" si="645"/>
        <v>8</v>
      </c>
      <c r="AB174" s="19">
        <f t="shared" si="645"/>
        <v>7</v>
      </c>
      <c r="AC174" s="19">
        <f t="shared" si="645"/>
        <v>6</v>
      </c>
      <c r="AD174" s="19">
        <f t="shared" si="645"/>
        <v>5</v>
      </c>
      <c r="AE174" s="19">
        <f t="shared" si="645"/>
        <v>4</v>
      </c>
      <c r="AF174" s="19">
        <f t="shared" si="645"/>
        <v>3</v>
      </c>
      <c r="AG174" s="19">
        <f t="shared" si="645"/>
        <v>2</v>
      </c>
      <c r="AH174" s="19">
        <f t="shared" si="645"/>
        <v>1</v>
      </c>
      <c r="AI174" s="20">
        <f t="shared" si="645"/>
        <v>0</v>
      </c>
      <c r="AJ174" s="236"/>
      <c r="AM174" s="62">
        <v>31</v>
      </c>
      <c r="AN174" s="21">
        <f>AM174-1</f>
        <v>30</v>
      </c>
      <c r="AO174" s="21">
        <f t="shared" ref="AO174:BR174" si="646">AN174-1</f>
        <v>29</v>
      </c>
      <c r="AP174" s="21">
        <f t="shared" si="646"/>
        <v>28</v>
      </c>
      <c r="AQ174" s="21">
        <f t="shared" si="646"/>
        <v>27</v>
      </c>
      <c r="AR174" s="21">
        <f t="shared" si="646"/>
        <v>26</v>
      </c>
      <c r="AS174" s="21">
        <f t="shared" si="646"/>
        <v>25</v>
      </c>
      <c r="AT174" s="21">
        <f t="shared" si="646"/>
        <v>24</v>
      </c>
      <c r="AU174" s="21">
        <f t="shared" si="646"/>
        <v>23</v>
      </c>
      <c r="AV174" s="21">
        <f t="shared" si="646"/>
        <v>22</v>
      </c>
      <c r="AW174" s="21">
        <f t="shared" si="646"/>
        <v>21</v>
      </c>
      <c r="AX174" s="21">
        <f t="shared" si="646"/>
        <v>20</v>
      </c>
      <c r="AY174" s="21">
        <f t="shared" si="646"/>
        <v>19</v>
      </c>
      <c r="AZ174" s="21">
        <f t="shared" si="646"/>
        <v>18</v>
      </c>
      <c r="BA174" s="21">
        <f t="shared" si="646"/>
        <v>17</v>
      </c>
      <c r="BB174" s="21">
        <f t="shared" si="646"/>
        <v>16</v>
      </c>
      <c r="BC174" s="21">
        <f t="shared" si="646"/>
        <v>15</v>
      </c>
      <c r="BD174" s="21">
        <f t="shared" si="646"/>
        <v>14</v>
      </c>
      <c r="BE174" s="21">
        <f t="shared" si="646"/>
        <v>13</v>
      </c>
      <c r="BF174" s="21">
        <f t="shared" si="646"/>
        <v>12</v>
      </c>
      <c r="BG174" s="21">
        <f t="shared" si="646"/>
        <v>11</v>
      </c>
      <c r="BH174" s="21">
        <f t="shared" si="646"/>
        <v>10</v>
      </c>
      <c r="BI174" s="21">
        <f t="shared" si="646"/>
        <v>9</v>
      </c>
      <c r="BJ174" s="21">
        <f t="shared" si="646"/>
        <v>8</v>
      </c>
      <c r="BK174" s="21">
        <f t="shared" si="646"/>
        <v>7</v>
      </c>
      <c r="BL174" s="21">
        <f t="shared" si="646"/>
        <v>6</v>
      </c>
      <c r="BM174" s="21">
        <f t="shared" si="646"/>
        <v>5</v>
      </c>
      <c r="BN174" s="21">
        <f t="shared" si="646"/>
        <v>4</v>
      </c>
      <c r="BO174" s="21">
        <f t="shared" si="646"/>
        <v>3</v>
      </c>
      <c r="BP174" s="21">
        <f t="shared" si="646"/>
        <v>2</v>
      </c>
      <c r="BQ174" s="21">
        <f t="shared" si="646"/>
        <v>1</v>
      </c>
      <c r="BR174" s="69">
        <f t="shared" si="646"/>
        <v>0</v>
      </c>
      <c r="BS174" s="241"/>
    </row>
    <row r="175" spans="2:71" ht="15.75" customHeight="1">
      <c r="B175" s="223" t="s">
        <v>37</v>
      </c>
      <c r="C175" s="41" t="str">
        <f>'Memory Regions'!B4</f>
        <v>SDRAM_PAGE</v>
      </c>
      <c r="D175" s="48" t="str">
        <f>IF(OR(TEXT(D69,"0")="1",TEXT(D69,"0")="A",TEXT(D69,"0")="M"),"1","0")</f>
        <v>0</v>
      </c>
      <c r="E175" s="49" t="str">
        <f t="shared" ref="E175:AI175" si="647">IF(OR(TEXT(E69,"0")="1",TEXT(E69,"0")="A",TEXT(E69,"0")="M"),"1","0")</f>
        <v>0</v>
      </c>
      <c r="F175" s="49" t="str">
        <f t="shared" si="647"/>
        <v>0</v>
      </c>
      <c r="G175" s="49" t="str">
        <f t="shared" si="647"/>
        <v>0</v>
      </c>
      <c r="H175" s="49" t="str">
        <f t="shared" si="647"/>
        <v>0</v>
      </c>
      <c r="I175" s="49" t="str">
        <f t="shared" si="647"/>
        <v>0</v>
      </c>
      <c r="J175" s="49" t="str">
        <f t="shared" si="647"/>
        <v>0</v>
      </c>
      <c r="K175" s="49" t="str">
        <f t="shared" si="647"/>
        <v>0</v>
      </c>
      <c r="L175" s="49" t="str">
        <f t="shared" si="647"/>
        <v>0</v>
      </c>
      <c r="M175" s="49" t="str">
        <f t="shared" si="647"/>
        <v>0</v>
      </c>
      <c r="N175" s="49" t="str">
        <f t="shared" si="647"/>
        <v>0</v>
      </c>
      <c r="O175" s="49" t="str">
        <f t="shared" si="647"/>
        <v>0</v>
      </c>
      <c r="P175" s="49" t="str">
        <f t="shared" si="647"/>
        <v>0</v>
      </c>
      <c r="Q175" s="49" t="str">
        <f t="shared" si="647"/>
        <v>0</v>
      </c>
      <c r="R175" s="49" t="str">
        <f t="shared" si="647"/>
        <v>0</v>
      </c>
      <c r="S175" s="49" t="str">
        <f t="shared" si="647"/>
        <v>0</v>
      </c>
      <c r="T175" s="49" t="str">
        <f t="shared" si="647"/>
        <v>0</v>
      </c>
      <c r="U175" s="49" t="str">
        <f t="shared" si="647"/>
        <v>0</v>
      </c>
      <c r="V175" s="49" t="str">
        <f t="shared" si="647"/>
        <v>0</v>
      </c>
      <c r="W175" s="49" t="str">
        <f t="shared" si="647"/>
        <v>0</v>
      </c>
      <c r="X175" s="49" t="str">
        <f t="shared" si="647"/>
        <v>0</v>
      </c>
      <c r="Y175" s="49" t="str">
        <f t="shared" si="647"/>
        <v>0</v>
      </c>
      <c r="Z175" s="49" t="str">
        <f t="shared" si="647"/>
        <v>0</v>
      </c>
      <c r="AA175" s="49" t="str">
        <f t="shared" si="647"/>
        <v>0</v>
      </c>
      <c r="AB175" s="49" t="str">
        <f t="shared" si="647"/>
        <v>0</v>
      </c>
      <c r="AC175" s="49" t="str">
        <f t="shared" si="647"/>
        <v>0</v>
      </c>
      <c r="AD175" s="49" t="str">
        <f t="shared" si="647"/>
        <v>0</v>
      </c>
      <c r="AE175" s="49" t="str">
        <f t="shared" si="647"/>
        <v>0</v>
      </c>
      <c r="AF175" s="49" t="str">
        <f t="shared" si="647"/>
        <v>0</v>
      </c>
      <c r="AG175" s="49" t="str">
        <f t="shared" si="647"/>
        <v>0</v>
      </c>
      <c r="AH175" s="49" t="str">
        <f t="shared" si="647"/>
        <v>0</v>
      </c>
      <c r="AI175" s="50" t="str">
        <f t="shared" si="647"/>
        <v>0</v>
      </c>
      <c r="AJ175" s="124" t="str">
        <f t="shared" ref="AJ175:AJ202" si="648">DEC2HEX(BS175)</f>
        <v>0</v>
      </c>
      <c r="AM175" s="60">
        <f>2^D$112*D175</f>
        <v>0</v>
      </c>
      <c r="AN175" s="61">
        <f t="shared" ref="AN175:AN202" si="649">2^E$112*E175</f>
        <v>0</v>
      </c>
      <c r="AO175" s="61">
        <f t="shared" ref="AO175:AO202" si="650">2^F$112*F175</f>
        <v>0</v>
      </c>
      <c r="AP175" s="61">
        <f t="shared" ref="AP175:AP202" si="651">2^G$112*G175</f>
        <v>0</v>
      </c>
      <c r="AQ175" s="61">
        <f t="shared" ref="AQ175:AQ202" si="652">2^H$112*H175</f>
        <v>0</v>
      </c>
      <c r="AR175" s="61">
        <f t="shared" ref="AR175:AR202" si="653">2^I$112*I175</f>
        <v>0</v>
      </c>
      <c r="AS175" s="61">
        <f t="shared" ref="AS175:AS202" si="654">2^J$112*J175</f>
        <v>0</v>
      </c>
      <c r="AT175" s="61">
        <f t="shared" ref="AT175:AT202" si="655">2^K$112*K175</f>
        <v>0</v>
      </c>
      <c r="AU175" s="61">
        <f t="shared" ref="AU175:AU202" si="656">2^L$112*L175</f>
        <v>0</v>
      </c>
      <c r="AV175" s="61">
        <f t="shared" ref="AV175:AV202" si="657">2^M$112*M175</f>
        <v>0</v>
      </c>
      <c r="AW175" s="61">
        <f t="shared" ref="AW175:AW202" si="658">2^N$112*N175</f>
        <v>0</v>
      </c>
      <c r="AX175" s="61">
        <f t="shared" ref="AX175:AX202" si="659">2^O$112*O175</f>
        <v>0</v>
      </c>
      <c r="AY175" s="61">
        <f t="shared" ref="AY175:AY202" si="660">2^P$112*P175</f>
        <v>0</v>
      </c>
      <c r="AZ175" s="61">
        <f t="shared" ref="AZ175:AZ202" si="661">2^Q$112*Q175</f>
        <v>0</v>
      </c>
      <c r="BA175" s="61">
        <f t="shared" ref="BA175:BA202" si="662">2^R$112*R175</f>
        <v>0</v>
      </c>
      <c r="BB175" s="61">
        <f t="shared" ref="BB175:BB202" si="663">2^S$112*S175</f>
        <v>0</v>
      </c>
      <c r="BC175" s="61">
        <f t="shared" ref="BC175:BC202" si="664">2^T$112*T175</f>
        <v>0</v>
      </c>
      <c r="BD175" s="61">
        <f t="shared" ref="BD175:BD202" si="665">2^U$112*U175</f>
        <v>0</v>
      </c>
      <c r="BE175" s="61">
        <f t="shared" ref="BE175:BE202" si="666">2^V$112*V175</f>
        <v>0</v>
      </c>
      <c r="BF175" s="61">
        <f t="shared" ref="BF175:BF202" si="667">2^W$112*W175</f>
        <v>0</v>
      </c>
      <c r="BG175" s="61">
        <f t="shared" ref="BG175:BG202" si="668">2^X$112*X175</f>
        <v>0</v>
      </c>
      <c r="BH175" s="61">
        <f t="shared" ref="BH175:BH202" si="669">2^Y$112*Y175</f>
        <v>0</v>
      </c>
      <c r="BI175" s="61">
        <f t="shared" ref="BI175:BI202" si="670">2^Z$112*Z175</f>
        <v>0</v>
      </c>
      <c r="BJ175" s="61">
        <f t="shared" ref="BJ175:BJ202" si="671">2^AA$112*AA175</f>
        <v>0</v>
      </c>
      <c r="BK175" s="61">
        <f t="shared" ref="BK175:BK202" si="672">2^AB$112*AB175</f>
        <v>0</v>
      </c>
      <c r="BL175" s="61">
        <f t="shared" ref="BL175:BL202" si="673">2^AC$112*AC175</f>
        <v>0</v>
      </c>
      <c r="BM175" s="61">
        <f t="shared" ref="BM175:BM202" si="674">2^AD$112*AD175</f>
        <v>0</v>
      </c>
      <c r="BN175" s="61">
        <f t="shared" ref="BN175:BN202" si="675">2^AE$112*AE175</f>
        <v>0</v>
      </c>
      <c r="BO175" s="61">
        <f t="shared" ref="BO175:BO202" si="676">2^AF$112*AF175</f>
        <v>0</v>
      </c>
      <c r="BP175" s="61">
        <f t="shared" ref="BP175:BP202" si="677">2^AG$112*AG175</f>
        <v>0</v>
      </c>
      <c r="BQ175" s="61">
        <f t="shared" ref="BQ175:BQ202" si="678">2^AH$112*AH175</f>
        <v>0</v>
      </c>
      <c r="BR175" s="63">
        <f t="shared" ref="BR175:BR202" si="679">2^AI$112*AI175</f>
        <v>0</v>
      </c>
      <c r="BS175" s="66">
        <f>SUM(AM175:BR175)</f>
        <v>0</v>
      </c>
    </row>
    <row r="176" spans="2:71">
      <c r="B176" s="224"/>
      <c r="C176" s="45" t="str">
        <f>'Memory Regions'!B5</f>
        <v>SDRAM</v>
      </c>
      <c r="D176" s="51" t="str">
        <f t="shared" ref="D176:AI176" si="680">IF(OR(TEXT(D70,"0")="1",TEXT(D70,"0")="A",TEXT(D70,"0")="M"),"1","0")</f>
        <v>0</v>
      </c>
      <c r="E176" s="52" t="str">
        <f t="shared" si="680"/>
        <v>0</v>
      </c>
      <c r="F176" s="52" t="str">
        <f t="shared" si="680"/>
        <v>0</v>
      </c>
      <c r="G176" s="52" t="str">
        <f t="shared" si="680"/>
        <v>0</v>
      </c>
      <c r="H176" s="52" t="str">
        <f t="shared" si="680"/>
        <v>0</v>
      </c>
      <c r="I176" s="52" t="str">
        <f t="shared" si="680"/>
        <v>0</v>
      </c>
      <c r="J176" s="52" t="str">
        <f t="shared" si="680"/>
        <v>0</v>
      </c>
      <c r="K176" s="52" t="str">
        <f t="shared" si="680"/>
        <v>0</v>
      </c>
      <c r="L176" s="52" t="str">
        <f t="shared" si="680"/>
        <v>0</v>
      </c>
      <c r="M176" s="52" t="str">
        <f t="shared" si="680"/>
        <v>0</v>
      </c>
      <c r="N176" s="52" t="str">
        <f t="shared" si="680"/>
        <v>0</v>
      </c>
      <c r="O176" s="52" t="str">
        <f t="shared" si="680"/>
        <v>0</v>
      </c>
      <c r="P176" s="52" t="str">
        <f t="shared" si="680"/>
        <v>0</v>
      </c>
      <c r="Q176" s="52" t="str">
        <f t="shared" si="680"/>
        <v>0</v>
      </c>
      <c r="R176" s="52" t="str">
        <f t="shared" si="680"/>
        <v>0</v>
      </c>
      <c r="S176" s="52" t="str">
        <f t="shared" si="680"/>
        <v>1</v>
      </c>
      <c r="T176" s="52" t="str">
        <f t="shared" si="680"/>
        <v>1</v>
      </c>
      <c r="U176" s="52" t="str">
        <f t="shared" si="680"/>
        <v>1</v>
      </c>
      <c r="V176" s="52" t="str">
        <f t="shared" si="680"/>
        <v>1</v>
      </c>
      <c r="W176" s="52" t="str">
        <f t="shared" si="680"/>
        <v>1</v>
      </c>
      <c r="X176" s="52" t="str">
        <f t="shared" si="680"/>
        <v>1</v>
      </c>
      <c r="Y176" s="52" t="str">
        <f t="shared" si="680"/>
        <v>1</v>
      </c>
      <c r="Z176" s="52" t="str">
        <f t="shared" si="680"/>
        <v>1</v>
      </c>
      <c r="AA176" s="52" t="str">
        <f t="shared" si="680"/>
        <v>1</v>
      </c>
      <c r="AB176" s="52" t="str">
        <f t="shared" si="680"/>
        <v>1</v>
      </c>
      <c r="AC176" s="52" t="str">
        <f t="shared" si="680"/>
        <v>1</v>
      </c>
      <c r="AD176" s="52" t="str">
        <f t="shared" si="680"/>
        <v>1</v>
      </c>
      <c r="AE176" s="52" t="str">
        <f t="shared" si="680"/>
        <v>1</v>
      </c>
      <c r="AF176" s="52" t="str">
        <f t="shared" si="680"/>
        <v>1</v>
      </c>
      <c r="AG176" s="52" t="str">
        <f t="shared" si="680"/>
        <v>1</v>
      </c>
      <c r="AH176" s="52" t="str">
        <f t="shared" si="680"/>
        <v>1</v>
      </c>
      <c r="AI176" s="53" t="str">
        <f t="shared" si="680"/>
        <v>1</v>
      </c>
      <c r="AJ176" s="125" t="str">
        <f t="shared" si="648"/>
        <v>1FFFF</v>
      </c>
      <c r="AM176" s="51">
        <f t="shared" ref="AM176:AM202" si="681">2^D$112*D176</f>
        <v>0</v>
      </c>
      <c r="AN176" s="52">
        <f t="shared" si="649"/>
        <v>0</v>
      </c>
      <c r="AO176" s="52">
        <f t="shared" si="650"/>
        <v>0</v>
      </c>
      <c r="AP176" s="52">
        <f t="shared" si="651"/>
        <v>0</v>
      </c>
      <c r="AQ176" s="52">
        <f t="shared" si="652"/>
        <v>0</v>
      </c>
      <c r="AR176" s="52">
        <f t="shared" si="653"/>
        <v>0</v>
      </c>
      <c r="AS176" s="52">
        <f t="shared" si="654"/>
        <v>0</v>
      </c>
      <c r="AT176" s="52">
        <f t="shared" si="655"/>
        <v>0</v>
      </c>
      <c r="AU176" s="52">
        <f t="shared" si="656"/>
        <v>0</v>
      </c>
      <c r="AV176" s="52">
        <f t="shared" si="657"/>
        <v>0</v>
      </c>
      <c r="AW176" s="52">
        <f t="shared" si="658"/>
        <v>0</v>
      </c>
      <c r="AX176" s="52">
        <f t="shared" si="659"/>
        <v>0</v>
      </c>
      <c r="AY176" s="52">
        <f t="shared" si="660"/>
        <v>0</v>
      </c>
      <c r="AZ176" s="52">
        <f t="shared" si="661"/>
        <v>0</v>
      </c>
      <c r="BA176" s="52">
        <f t="shared" si="662"/>
        <v>0</v>
      </c>
      <c r="BB176" s="52">
        <f t="shared" si="663"/>
        <v>65536</v>
      </c>
      <c r="BC176" s="52">
        <f t="shared" si="664"/>
        <v>32768</v>
      </c>
      <c r="BD176" s="52">
        <f t="shared" si="665"/>
        <v>16384</v>
      </c>
      <c r="BE176" s="52">
        <f t="shared" si="666"/>
        <v>8192</v>
      </c>
      <c r="BF176" s="52">
        <f t="shared" si="667"/>
        <v>4096</v>
      </c>
      <c r="BG176" s="52">
        <f t="shared" si="668"/>
        <v>2048</v>
      </c>
      <c r="BH176" s="52">
        <f t="shared" si="669"/>
        <v>1024</v>
      </c>
      <c r="BI176" s="52">
        <f t="shared" si="670"/>
        <v>512</v>
      </c>
      <c r="BJ176" s="52">
        <f t="shared" si="671"/>
        <v>256</v>
      </c>
      <c r="BK176" s="52">
        <f t="shared" si="672"/>
        <v>128</v>
      </c>
      <c r="BL176" s="52">
        <f t="shared" si="673"/>
        <v>64</v>
      </c>
      <c r="BM176" s="52">
        <f t="shared" si="674"/>
        <v>32</v>
      </c>
      <c r="BN176" s="52">
        <f t="shared" si="675"/>
        <v>16</v>
      </c>
      <c r="BO176" s="52">
        <f t="shared" si="676"/>
        <v>8</v>
      </c>
      <c r="BP176" s="52">
        <f t="shared" si="677"/>
        <v>4</v>
      </c>
      <c r="BQ176" s="52">
        <f t="shared" si="678"/>
        <v>2</v>
      </c>
      <c r="BR176" s="64">
        <f t="shared" si="679"/>
        <v>1</v>
      </c>
      <c r="BS176" s="67">
        <f t="shared" ref="BS176:BS202" si="682">SUM(AM176:BR176)</f>
        <v>131071</v>
      </c>
    </row>
    <row r="177" spans="2:71">
      <c r="B177" s="224"/>
      <c r="C177" s="45" t="str">
        <f>'Memory Regions'!B6</f>
        <v>AUDIO</v>
      </c>
      <c r="D177" s="51" t="str">
        <f t="shared" ref="D177:AI177" si="683">IF(OR(TEXT(D71,"0")="1",TEXT(D71,"0")="A",TEXT(D71,"0")="M"),"1","0")</f>
        <v>0</v>
      </c>
      <c r="E177" s="52" t="str">
        <f t="shared" si="683"/>
        <v>0</v>
      </c>
      <c r="F177" s="52" t="str">
        <f t="shared" si="683"/>
        <v>0</v>
      </c>
      <c r="G177" s="52" t="str">
        <f t="shared" si="683"/>
        <v>0</v>
      </c>
      <c r="H177" s="52" t="str">
        <f t="shared" si="683"/>
        <v>0</v>
      </c>
      <c r="I177" s="52" t="str">
        <f t="shared" si="683"/>
        <v>0</v>
      </c>
      <c r="J177" s="52" t="str">
        <f t="shared" si="683"/>
        <v>0</v>
      </c>
      <c r="K177" s="52" t="str">
        <f t="shared" si="683"/>
        <v>0</v>
      </c>
      <c r="L177" s="52" t="str">
        <f t="shared" si="683"/>
        <v>0</v>
      </c>
      <c r="M177" s="52" t="str">
        <f t="shared" si="683"/>
        <v>0</v>
      </c>
      <c r="N177" s="52" t="str">
        <f t="shared" si="683"/>
        <v>0</v>
      </c>
      <c r="O177" s="52" t="str">
        <f t="shared" si="683"/>
        <v>0</v>
      </c>
      <c r="P177" s="52" t="str">
        <f t="shared" si="683"/>
        <v>0</v>
      </c>
      <c r="Q177" s="52" t="str">
        <f t="shared" si="683"/>
        <v>1</v>
      </c>
      <c r="R177" s="52" t="str">
        <f t="shared" si="683"/>
        <v>0</v>
      </c>
      <c r="S177" s="52" t="str">
        <f t="shared" si="683"/>
        <v>0</v>
      </c>
      <c r="T177" s="52" t="str">
        <f t="shared" si="683"/>
        <v>1</v>
      </c>
      <c r="U177" s="52" t="str">
        <f t="shared" si="683"/>
        <v>1</v>
      </c>
      <c r="V177" s="52" t="str">
        <f t="shared" si="683"/>
        <v>1</v>
      </c>
      <c r="W177" s="52" t="str">
        <f t="shared" si="683"/>
        <v>1</v>
      </c>
      <c r="X177" s="52" t="str">
        <f t="shared" si="683"/>
        <v>0</v>
      </c>
      <c r="Y177" s="52" t="str">
        <f t="shared" si="683"/>
        <v>0</v>
      </c>
      <c r="Z177" s="52" t="str">
        <f t="shared" si="683"/>
        <v>1</v>
      </c>
      <c r="AA177" s="52" t="str">
        <f t="shared" si="683"/>
        <v>1</v>
      </c>
      <c r="AB177" s="52" t="str">
        <f t="shared" si="683"/>
        <v>1</v>
      </c>
      <c r="AC177" s="52" t="str">
        <f t="shared" si="683"/>
        <v>1</v>
      </c>
      <c r="AD177" s="52" t="str">
        <f t="shared" si="683"/>
        <v>1</v>
      </c>
      <c r="AE177" s="52" t="str">
        <f t="shared" si="683"/>
        <v>1</v>
      </c>
      <c r="AF177" s="52" t="str">
        <f t="shared" si="683"/>
        <v>1</v>
      </c>
      <c r="AG177" s="52" t="str">
        <f t="shared" si="683"/>
        <v>1</v>
      </c>
      <c r="AH177" s="52" t="str">
        <f t="shared" si="683"/>
        <v>1</v>
      </c>
      <c r="AI177" s="53" t="str">
        <f t="shared" si="683"/>
        <v>1</v>
      </c>
      <c r="AJ177" s="125" t="str">
        <f t="shared" si="648"/>
        <v>4F3FF</v>
      </c>
      <c r="AM177" s="51">
        <f t="shared" si="681"/>
        <v>0</v>
      </c>
      <c r="AN177" s="52">
        <f t="shared" si="649"/>
        <v>0</v>
      </c>
      <c r="AO177" s="52">
        <f t="shared" si="650"/>
        <v>0</v>
      </c>
      <c r="AP177" s="52">
        <f t="shared" si="651"/>
        <v>0</v>
      </c>
      <c r="AQ177" s="52">
        <f t="shared" si="652"/>
        <v>0</v>
      </c>
      <c r="AR177" s="52">
        <f t="shared" si="653"/>
        <v>0</v>
      </c>
      <c r="AS177" s="52">
        <f t="shared" si="654"/>
        <v>0</v>
      </c>
      <c r="AT177" s="52">
        <f t="shared" si="655"/>
        <v>0</v>
      </c>
      <c r="AU177" s="52">
        <f t="shared" si="656"/>
        <v>0</v>
      </c>
      <c r="AV177" s="52">
        <f t="shared" si="657"/>
        <v>0</v>
      </c>
      <c r="AW177" s="52">
        <f t="shared" si="658"/>
        <v>0</v>
      </c>
      <c r="AX177" s="52">
        <f t="shared" si="659"/>
        <v>0</v>
      </c>
      <c r="AY177" s="52">
        <f t="shared" si="660"/>
        <v>0</v>
      </c>
      <c r="AZ177" s="52">
        <f t="shared" si="661"/>
        <v>262144</v>
      </c>
      <c r="BA177" s="52">
        <f t="shared" si="662"/>
        <v>0</v>
      </c>
      <c r="BB177" s="52">
        <f t="shared" si="663"/>
        <v>0</v>
      </c>
      <c r="BC177" s="52">
        <f t="shared" si="664"/>
        <v>32768</v>
      </c>
      <c r="BD177" s="52">
        <f t="shared" si="665"/>
        <v>16384</v>
      </c>
      <c r="BE177" s="52">
        <f t="shared" si="666"/>
        <v>8192</v>
      </c>
      <c r="BF177" s="52">
        <f t="shared" si="667"/>
        <v>4096</v>
      </c>
      <c r="BG177" s="52">
        <f t="shared" si="668"/>
        <v>0</v>
      </c>
      <c r="BH177" s="52">
        <f t="shared" si="669"/>
        <v>0</v>
      </c>
      <c r="BI177" s="52">
        <f t="shared" si="670"/>
        <v>512</v>
      </c>
      <c r="BJ177" s="52">
        <f t="shared" si="671"/>
        <v>256</v>
      </c>
      <c r="BK177" s="52">
        <f t="shared" si="672"/>
        <v>128</v>
      </c>
      <c r="BL177" s="52">
        <f t="shared" si="673"/>
        <v>64</v>
      </c>
      <c r="BM177" s="52">
        <f t="shared" si="674"/>
        <v>32</v>
      </c>
      <c r="BN177" s="52">
        <f t="shared" si="675"/>
        <v>16</v>
      </c>
      <c r="BO177" s="52">
        <f t="shared" si="676"/>
        <v>8</v>
      </c>
      <c r="BP177" s="52">
        <f t="shared" si="677"/>
        <v>4</v>
      </c>
      <c r="BQ177" s="52">
        <f t="shared" si="678"/>
        <v>2</v>
      </c>
      <c r="BR177" s="64">
        <f t="shared" si="679"/>
        <v>1</v>
      </c>
      <c r="BS177" s="67">
        <f t="shared" si="682"/>
        <v>324607</v>
      </c>
    </row>
    <row r="178" spans="2:71">
      <c r="B178" s="224"/>
      <c r="C178" s="45" t="str">
        <f>'Memory Regions'!B7</f>
        <v>VIDEO</v>
      </c>
      <c r="D178" s="51" t="str">
        <f t="shared" ref="D178:AI178" si="684">IF(OR(TEXT(D72,"0")="1",TEXT(D72,"0")="A",TEXT(D72,"0")="M"),"1","0")</f>
        <v>0</v>
      </c>
      <c r="E178" s="52" t="str">
        <f t="shared" si="684"/>
        <v>0</v>
      </c>
      <c r="F178" s="52" t="str">
        <f t="shared" si="684"/>
        <v>0</v>
      </c>
      <c r="G178" s="52" t="str">
        <f t="shared" si="684"/>
        <v>0</v>
      </c>
      <c r="H178" s="52" t="str">
        <f t="shared" si="684"/>
        <v>0</v>
      </c>
      <c r="I178" s="52" t="str">
        <f t="shared" si="684"/>
        <v>0</v>
      </c>
      <c r="J178" s="52" t="str">
        <f t="shared" si="684"/>
        <v>0</v>
      </c>
      <c r="K178" s="52" t="str">
        <f t="shared" si="684"/>
        <v>0</v>
      </c>
      <c r="L178" s="52" t="str">
        <f t="shared" si="684"/>
        <v>0</v>
      </c>
      <c r="M178" s="52" t="str">
        <f t="shared" si="684"/>
        <v>0</v>
      </c>
      <c r="N178" s="52" t="str">
        <f t="shared" si="684"/>
        <v>0</v>
      </c>
      <c r="O178" s="52" t="str">
        <f t="shared" si="684"/>
        <v>0</v>
      </c>
      <c r="P178" s="52" t="str">
        <f t="shared" si="684"/>
        <v>0</v>
      </c>
      <c r="Q178" s="52" t="str">
        <f t="shared" si="684"/>
        <v>1</v>
      </c>
      <c r="R178" s="52" t="str">
        <f t="shared" si="684"/>
        <v>0</v>
      </c>
      <c r="S178" s="52" t="str">
        <f t="shared" si="684"/>
        <v>0</v>
      </c>
      <c r="T178" s="52" t="str">
        <f t="shared" si="684"/>
        <v>1</v>
      </c>
      <c r="U178" s="52" t="str">
        <f t="shared" si="684"/>
        <v>1</v>
      </c>
      <c r="V178" s="52" t="str">
        <f t="shared" si="684"/>
        <v>1</v>
      </c>
      <c r="W178" s="52" t="str">
        <f t="shared" si="684"/>
        <v>1</v>
      </c>
      <c r="X178" s="52" t="str">
        <f t="shared" si="684"/>
        <v>0</v>
      </c>
      <c r="Y178" s="52" t="str">
        <f t="shared" si="684"/>
        <v>1</v>
      </c>
      <c r="Z178" s="52" t="str">
        <f t="shared" si="684"/>
        <v>1</v>
      </c>
      <c r="AA178" s="52" t="str">
        <f t="shared" si="684"/>
        <v>1</v>
      </c>
      <c r="AB178" s="52" t="str">
        <f t="shared" si="684"/>
        <v>1</v>
      </c>
      <c r="AC178" s="52" t="str">
        <f t="shared" si="684"/>
        <v>1</v>
      </c>
      <c r="AD178" s="52" t="str">
        <f t="shared" si="684"/>
        <v>1</v>
      </c>
      <c r="AE178" s="52" t="str">
        <f t="shared" si="684"/>
        <v>1</v>
      </c>
      <c r="AF178" s="52" t="str">
        <f t="shared" si="684"/>
        <v>1</v>
      </c>
      <c r="AG178" s="52" t="str">
        <f t="shared" si="684"/>
        <v>1</v>
      </c>
      <c r="AH178" s="52" t="str">
        <f t="shared" si="684"/>
        <v>1</v>
      </c>
      <c r="AI178" s="53" t="str">
        <f t="shared" si="684"/>
        <v>1</v>
      </c>
      <c r="AJ178" s="125" t="str">
        <f t="shared" si="648"/>
        <v>4F7FF</v>
      </c>
      <c r="AM178" s="51">
        <f t="shared" si="681"/>
        <v>0</v>
      </c>
      <c r="AN178" s="52">
        <f t="shared" si="649"/>
        <v>0</v>
      </c>
      <c r="AO178" s="52">
        <f t="shared" si="650"/>
        <v>0</v>
      </c>
      <c r="AP178" s="52">
        <f t="shared" si="651"/>
        <v>0</v>
      </c>
      <c r="AQ178" s="52">
        <f t="shared" si="652"/>
        <v>0</v>
      </c>
      <c r="AR178" s="52">
        <f t="shared" si="653"/>
        <v>0</v>
      </c>
      <c r="AS178" s="52">
        <f t="shared" si="654"/>
        <v>0</v>
      </c>
      <c r="AT178" s="52">
        <f t="shared" si="655"/>
        <v>0</v>
      </c>
      <c r="AU178" s="52">
        <f t="shared" si="656"/>
        <v>0</v>
      </c>
      <c r="AV178" s="52">
        <f t="shared" si="657"/>
        <v>0</v>
      </c>
      <c r="AW178" s="52">
        <f t="shared" si="658"/>
        <v>0</v>
      </c>
      <c r="AX178" s="52">
        <f t="shared" si="659"/>
        <v>0</v>
      </c>
      <c r="AY178" s="52">
        <f t="shared" si="660"/>
        <v>0</v>
      </c>
      <c r="AZ178" s="52">
        <f t="shared" si="661"/>
        <v>262144</v>
      </c>
      <c r="BA178" s="52">
        <f t="shared" si="662"/>
        <v>0</v>
      </c>
      <c r="BB178" s="52">
        <f t="shared" si="663"/>
        <v>0</v>
      </c>
      <c r="BC178" s="52">
        <f t="shared" si="664"/>
        <v>32768</v>
      </c>
      <c r="BD178" s="52">
        <f t="shared" si="665"/>
        <v>16384</v>
      </c>
      <c r="BE178" s="52">
        <f t="shared" si="666"/>
        <v>8192</v>
      </c>
      <c r="BF178" s="52">
        <f t="shared" si="667"/>
        <v>4096</v>
      </c>
      <c r="BG178" s="52">
        <f t="shared" si="668"/>
        <v>0</v>
      </c>
      <c r="BH178" s="52">
        <f t="shared" si="669"/>
        <v>1024</v>
      </c>
      <c r="BI178" s="52">
        <f t="shared" si="670"/>
        <v>512</v>
      </c>
      <c r="BJ178" s="52">
        <f t="shared" si="671"/>
        <v>256</v>
      </c>
      <c r="BK178" s="52">
        <f t="shared" si="672"/>
        <v>128</v>
      </c>
      <c r="BL178" s="52">
        <f t="shared" si="673"/>
        <v>64</v>
      </c>
      <c r="BM178" s="52">
        <f t="shared" si="674"/>
        <v>32</v>
      </c>
      <c r="BN178" s="52">
        <f t="shared" si="675"/>
        <v>16</v>
      </c>
      <c r="BO178" s="52">
        <f t="shared" si="676"/>
        <v>8</v>
      </c>
      <c r="BP178" s="52">
        <f t="shared" si="677"/>
        <v>4</v>
      </c>
      <c r="BQ178" s="52">
        <f t="shared" si="678"/>
        <v>2</v>
      </c>
      <c r="BR178" s="64">
        <f t="shared" si="679"/>
        <v>1</v>
      </c>
      <c r="BS178" s="67">
        <f t="shared" si="682"/>
        <v>325631</v>
      </c>
    </row>
    <row r="179" spans="2:71">
      <c r="B179" s="224"/>
      <c r="C179" s="45" t="str">
        <f>'Memory Regions'!B8</f>
        <v>MMC</v>
      </c>
      <c r="D179" s="51" t="str">
        <f t="shared" ref="D179:AI179" si="685">IF(OR(TEXT(D73,"0")="1",TEXT(D73,"0")="A",TEXT(D73,"0")="M"),"1","0")</f>
        <v>0</v>
      </c>
      <c r="E179" s="52" t="str">
        <f t="shared" si="685"/>
        <v>0</v>
      </c>
      <c r="F179" s="52" t="str">
        <f t="shared" si="685"/>
        <v>0</v>
      </c>
      <c r="G179" s="52" t="str">
        <f t="shared" si="685"/>
        <v>0</v>
      </c>
      <c r="H179" s="52" t="str">
        <f t="shared" si="685"/>
        <v>0</v>
      </c>
      <c r="I179" s="52" t="str">
        <f t="shared" si="685"/>
        <v>0</v>
      </c>
      <c r="J179" s="52" t="str">
        <f t="shared" si="685"/>
        <v>0</v>
      </c>
      <c r="K179" s="52" t="str">
        <f t="shared" si="685"/>
        <v>0</v>
      </c>
      <c r="L179" s="52" t="str">
        <f t="shared" si="685"/>
        <v>0</v>
      </c>
      <c r="M179" s="52" t="str">
        <f t="shared" si="685"/>
        <v>0</v>
      </c>
      <c r="N179" s="52" t="str">
        <f t="shared" si="685"/>
        <v>0</v>
      </c>
      <c r="O179" s="52" t="str">
        <f t="shared" si="685"/>
        <v>0</v>
      </c>
      <c r="P179" s="52" t="str">
        <f t="shared" si="685"/>
        <v>0</v>
      </c>
      <c r="Q179" s="52" t="str">
        <f t="shared" si="685"/>
        <v>1</v>
      </c>
      <c r="R179" s="52" t="str">
        <f t="shared" si="685"/>
        <v>0</v>
      </c>
      <c r="S179" s="52" t="str">
        <f t="shared" si="685"/>
        <v>0</v>
      </c>
      <c r="T179" s="52" t="str">
        <f t="shared" si="685"/>
        <v>1</v>
      </c>
      <c r="U179" s="52" t="str">
        <f t="shared" si="685"/>
        <v>1</v>
      </c>
      <c r="V179" s="52" t="str">
        <f t="shared" si="685"/>
        <v>1</v>
      </c>
      <c r="W179" s="52" t="str">
        <f t="shared" si="685"/>
        <v>1</v>
      </c>
      <c r="X179" s="52" t="str">
        <f t="shared" si="685"/>
        <v>0</v>
      </c>
      <c r="Y179" s="52" t="str">
        <f t="shared" si="685"/>
        <v>0</v>
      </c>
      <c r="Z179" s="52" t="str">
        <f t="shared" si="685"/>
        <v>1</v>
      </c>
      <c r="AA179" s="52" t="str">
        <f t="shared" si="685"/>
        <v>1</v>
      </c>
      <c r="AB179" s="52" t="str">
        <f t="shared" si="685"/>
        <v>1</v>
      </c>
      <c r="AC179" s="52" t="str">
        <f t="shared" si="685"/>
        <v>1</v>
      </c>
      <c r="AD179" s="52" t="str">
        <f t="shared" si="685"/>
        <v>1</v>
      </c>
      <c r="AE179" s="52" t="str">
        <f t="shared" si="685"/>
        <v>1</v>
      </c>
      <c r="AF179" s="52" t="str">
        <f t="shared" si="685"/>
        <v>1</v>
      </c>
      <c r="AG179" s="52" t="str">
        <f t="shared" si="685"/>
        <v>1</v>
      </c>
      <c r="AH179" s="52" t="str">
        <f t="shared" si="685"/>
        <v>1</v>
      </c>
      <c r="AI179" s="53" t="str">
        <f t="shared" si="685"/>
        <v>1</v>
      </c>
      <c r="AJ179" s="125" t="str">
        <f t="shared" si="648"/>
        <v>4F3FF</v>
      </c>
      <c r="AM179" s="51">
        <f t="shared" si="681"/>
        <v>0</v>
      </c>
      <c r="AN179" s="52">
        <f t="shared" si="649"/>
        <v>0</v>
      </c>
      <c r="AO179" s="52">
        <f t="shared" si="650"/>
        <v>0</v>
      </c>
      <c r="AP179" s="52">
        <f t="shared" si="651"/>
        <v>0</v>
      </c>
      <c r="AQ179" s="52">
        <f t="shared" si="652"/>
        <v>0</v>
      </c>
      <c r="AR179" s="52">
        <f t="shared" si="653"/>
        <v>0</v>
      </c>
      <c r="AS179" s="52">
        <f t="shared" si="654"/>
        <v>0</v>
      </c>
      <c r="AT179" s="52">
        <f t="shared" si="655"/>
        <v>0</v>
      </c>
      <c r="AU179" s="52">
        <f t="shared" si="656"/>
        <v>0</v>
      </c>
      <c r="AV179" s="52">
        <f t="shared" si="657"/>
        <v>0</v>
      </c>
      <c r="AW179" s="52">
        <f t="shared" si="658"/>
        <v>0</v>
      </c>
      <c r="AX179" s="52">
        <f t="shared" si="659"/>
        <v>0</v>
      </c>
      <c r="AY179" s="52">
        <f t="shared" si="660"/>
        <v>0</v>
      </c>
      <c r="AZ179" s="52">
        <f t="shared" si="661"/>
        <v>262144</v>
      </c>
      <c r="BA179" s="52">
        <f t="shared" si="662"/>
        <v>0</v>
      </c>
      <c r="BB179" s="52">
        <f t="shared" si="663"/>
        <v>0</v>
      </c>
      <c r="BC179" s="52">
        <f t="shared" si="664"/>
        <v>32768</v>
      </c>
      <c r="BD179" s="52">
        <f t="shared" si="665"/>
        <v>16384</v>
      </c>
      <c r="BE179" s="52">
        <f t="shared" si="666"/>
        <v>8192</v>
      </c>
      <c r="BF179" s="52">
        <f t="shared" si="667"/>
        <v>4096</v>
      </c>
      <c r="BG179" s="52">
        <f t="shared" si="668"/>
        <v>0</v>
      </c>
      <c r="BH179" s="52">
        <f t="shared" si="669"/>
        <v>0</v>
      </c>
      <c r="BI179" s="52">
        <f t="shared" si="670"/>
        <v>512</v>
      </c>
      <c r="BJ179" s="52">
        <f t="shared" si="671"/>
        <v>256</v>
      </c>
      <c r="BK179" s="52">
        <f t="shared" si="672"/>
        <v>128</v>
      </c>
      <c r="BL179" s="52">
        <f t="shared" si="673"/>
        <v>64</v>
      </c>
      <c r="BM179" s="52">
        <f t="shared" si="674"/>
        <v>32</v>
      </c>
      <c r="BN179" s="52">
        <f t="shared" si="675"/>
        <v>16</v>
      </c>
      <c r="BO179" s="52">
        <f t="shared" si="676"/>
        <v>8</v>
      </c>
      <c r="BP179" s="52">
        <f t="shared" si="677"/>
        <v>4</v>
      </c>
      <c r="BQ179" s="52">
        <f t="shared" si="678"/>
        <v>2</v>
      </c>
      <c r="BR179" s="64">
        <f t="shared" si="679"/>
        <v>1</v>
      </c>
      <c r="BS179" s="67">
        <f t="shared" si="682"/>
        <v>324607</v>
      </c>
    </row>
    <row r="180" spans="2:71">
      <c r="B180" s="224"/>
      <c r="C180" s="45" t="str">
        <f>'Memory Regions'!B9</f>
        <v>DMA</v>
      </c>
      <c r="D180" s="51" t="str">
        <f t="shared" ref="D180:AI180" si="686">IF(OR(TEXT(D74,"0")="1",TEXT(D74,"0")="A",TEXT(D74,"0")="M"),"1","0")</f>
        <v>0</v>
      </c>
      <c r="E180" s="52" t="str">
        <f t="shared" si="686"/>
        <v>0</v>
      </c>
      <c r="F180" s="52" t="str">
        <f t="shared" si="686"/>
        <v>0</v>
      </c>
      <c r="G180" s="52" t="str">
        <f t="shared" si="686"/>
        <v>0</v>
      </c>
      <c r="H180" s="52" t="str">
        <f t="shared" si="686"/>
        <v>0</v>
      </c>
      <c r="I180" s="52" t="str">
        <f t="shared" si="686"/>
        <v>0</v>
      </c>
      <c r="J180" s="52" t="str">
        <f t="shared" si="686"/>
        <v>0</v>
      </c>
      <c r="K180" s="52" t="str">
        <f t="shared" si="686"/>
        <v>0</v>
      </c>
      <c r="L180" s="52" t="str">
        <f t="shared" si="686"/>
        <v>0</v>
      </c>
      <c r="M180" s="52" t="str">
        <f t="shared" si="686"/>
        <v>0</v>
      </c>
      <c r="N180" s="52" t="str">
        <f t="shared" si="686"/>
        <v>0</v>
      </c>
      <c r="O180" s="52" t="str">
        <f t="shared" si="686"/>
        <v>0</v>
      </c>
      <c r="P180" s="52" t="str">
        <f t="shared" si="686"/>
        <v>0</v>
      </c>
      <c r="Q180" s="52" t="str">
        <f t="shared" si="686"/>
        <v>1</v>
      </c>
      <c r="R180" s="52" t="str">
        <f t="shared" si="686"/>
        <v>0</v>
      </c>
      <c r="S180" s="52" t="str">
        <f t="shared" si="686"/>
        <v>0</v>
      </c>
      <c r="T180" s="52" t="str">
        <f t="shared" si="686"/>
        <v>1</v>
      </c>
      <c r="U180" s="52" t="str">
        <f t="shared" si="686"/>
        <v>1</v>
      </c>
      <c r="V180" s="52" t="str">
        <f t="shared" si="686"/>
        <v>1</v>
      </c>
      <c r="W180" s="52" t="str">
        <f t="shared" si="686"/>
        <v>1</v>
      </c>
      <c r="X180" s="52" t="str">
        <f t="shared" si="686"/>
        <v>0</v>
      </c>
      <c r="Y180" s="52" t="str">
        <f t="shared" si="686"/>
        <v>1</v>
      </c>
      <c r="Z180" s="52" t="str">
        <f t="shared" si="686"/>
        <v>1</v>
      </c>
      <c r="AA180" s="52" t="str">
        <f t="shared" si="686"/>
        <v>1</v>
      </c>
      <c r="AB180" s="52" t="str">
        <f t="shared" si="686"/>
        <v>1</v>
      </c>
      <c r="AC180" s="52" t="str">
        <f t="shared" si="686"/>
        <v>1</v>
      </c>
      <c r="AD180" s="52" t="str">
        <f t="shared" si="686"/>
        <v>1</v>
      </c>
      <c r="AE180" s="52" t="str">
        <f t="shared" si="686"/>
        <v>1</v>
      </c>
      <c r="AF180" s="52" t="str">
        <f t="shared" si="686"/>
        <v>1</v>
      </c>
      <c r="AG180" s="52" t="str">
        <f t="shared" si="686"/>
        <v>1</v>
      </c>
      <c r="AH180" s="52" t="str">
        <f t="shared" si="686"/>
        <v>1</v>
      </c>
      <c r="AI180" s="53" t="str">
        <f t="shared" si="686"/>
        <v>1</v>
      </c>
      <c r="AJ180" s="125" t="str">
        <f t="shared" si="648"/>
        <v>4F7FF</v>
      </c>
      <c r="AM180" s="51">
        <f t="shared" si="681"/>
        <v>0</v>
      </c>
      <c r="AN180" s="52">
        <f t="shared" si="649"/>
        <v>0</v>
      </c>
      <c r="AO180" s="52">
        <f t="shared" si="650"/>
        <v>0</v>
      </c>
      <c r="AP180" s="52">
        <f t="shared" si="651"/>
        <v>0</v>
      </c>
      <c r="AQ180" s="52">
        <f t="shared" si="652"/>
        <v>0</v>
      </c>
      <c r="AR180" s="52">
        <f t="shared" si="653"/>
        <v>0</v>
      </c>
      <c r="AS180" s="52">
        <f t="shared" si="654"/>
        <v>0</v>
      </c>
      <c r="AT180" s="52">
        <f t="shared" si="655"/>
        <v>0</v>
      </c>
      <c r="AU180" s="52">
        <f t="shared" si="656"/>
        <v>0</v>
      </c>
      <c r="AV180" s="52">
        <f t="shared" si="657"/>
        <v>0</v>
      </c>
      <c r="AW180" s="52">
        <f t="shared" si="658"/>
        <v>0</v>
      </c>
      <c r="AX180" s="52">
        <f t="shared" si="659"/>
        <v>0</v>
      </c>
      <c r="AY180" s="52">
        <f t="shared" si="660"/>
        <v>0</v>
      </c>
      <c r="AZ180" s="52">
        <f t="shared" si="661"/>
        <v>262144</v>
      </c>
      <c r="BA180" s="52">
        <f t="shared" si="662"/>
        <v>0</v>
      </c>
      <c r="BB180" s="52">
        <f t="shared" si="663"/>
        <v>0</v>
      </c>
      <c r="BC180" s="52">
        <f t="shared" si="664"/>
        <v>32768</v>
      </c>
      <c r="BD180" s="52">
        <f t="shared" si="665"/>
        <v>16384</v>
      </c>
      <c r="BE180" s="52">
        <f t="shared" si="666"/>
        <v>8192</v>
      </c>
      <c r="BF180" s="52">
        <f t="shared" si="667"/>
        <v>4096</v>
      </c>
      <c r="BG180" s="52">
        <f t="shared" si="668"/>
        <v>0</v>
      </c>
      <c r="BH180" s="52">
        <f t="shared" si="669"/>
        <v>1024</v>
      </c>
      <c r="BI180" s="52">
        <f t="shared" si="670"/>
        <v>512</v>
      </c>
      <c r="BJ180" s="52">
        <f t="shared" si="671"/>
        <v>256</v>
      </c>
      <c r="BK180" s="52">
        <f t="shared" si="672"/>
        <v>128</v>
      </c>
      <c r="BL180" s="52">
        <f t="shared" si="673"/>
        <v>64</v>
      </c>
      <c r="BM180" s="52">
        <f t="shared" si="674"/>
        <v>32</v>
      </c>
      <c r="BN180" s="52">
        <f t="shared" si="675"/>
        <v>16</v>
      </c>
      <c r="BO180" s="52">
        <f t="shared" si="676"/>
        <v>8</v>
      </c>
      <c r="BP180" s="52">
        <f t="shared" si="677"/>
        <v>4</v>
      </c>
      <c r="BQ180" s="52">
        <f t="shared" si="678"/>
        <v>2</v>
      </c>
      <c r="BR180" s="64">
        <f t="shared" si="679"/>
        <v>1</v>
      </c>
      <c r="BS180" s="67">
        <f t="shared" si="682"/>
        <v>325631</v>
      </c>
    </row>
    <row r="181" spans="2:71">
      <c r="B181" s="224"/>
      <c r="C181" s="45" t="str">
        <f>'Memory Regions'!B10</f>
        <v>KEYBOARD</v>
      </c>
      <c r="D181" s="51" t="str">
        <f t="shared" ref="D181:AI181" si="687">IF(OR(TEXT(D75,"0")="1",TEXT(D75,"0")="A",TEXT(D75,"0")="M"),"1","0")</f>
        <v>0</v>
      </c>
      <c r="E181" s="52" t="str">
        <f t="shared" si="687"/>
        <v>0</v>
      </c>
      <c r="F181" s="52" t="str">
        <f t="shared" si="687"/>
        <v>0</v>
      </c>
      <c r="G181" s="52" t="str">
        <f t="shared" si="687"/>
        <v>0</v>
      </c>
      <c r="H181" s="52" t="str">
        <f t="shared" si="687"/>
        <v>0</v>
      </c>
      <c r="I181" s="52" t="str">
        <f t="shared" si="687"/>
        <v>0</v>
      </c>
      <c r="J181" s="52" t="str">
        <f t="shared" si="687"/>
        <v>0</v>
      </c>
      <c r="K181" s="52" t="str">
        <f t="shared" si="687"/>
        <v>0</v>
      </c>
      <c r="L181" s="52" t="str">
        <f t="shared" si="687"/>
        <v>0</v>
      </c>
      <c r="M181" s="52" t="str">
        <f t="shared" si="687"/>
        <v>0</v>
      </c>
      <c r="N181" s="52" t="str">
        <f t="shared" si="687"/>
        <v>0</v>
      </c>
      <c r="O181" s="52" t="str">
        <f t="shared" si="687"/>
        <v>0</v>
      </c>
      <c r="P181" s="52" t="str">
        <f t="shared" si="687"/>
        <v>0</v>
      </c>
      <c r="Q181" s="52" t="str">
        <f t="shared" si="687"/>
        <v>1</v>
      </c>
      <c r="R181" s="52" t="str">
        <f t="shared" si="687"/>
        <v>0</v>
      </c>
      <c r="S181" s="52" t="str">
        <f t="shared" si="687"/>
        <v>0</v>
      </c>
      <c r="T181" s="52" t="str">
        <f t="shared" si="687"/>
        <v>1</v>
      </c>
      <c r="U181" s="52" t="str">
        <f t="shared" si="687"/>
        <v>1</v>
      </c>
      <c r="V181" s="52" t="str">
        <f t="shared" si="687"/>
        <v>1</v>
      </c>
      <c r="W181" s="52" t="str">
        <f t="shared" si="687"/>
        <v>1</v>
      </c>
      <c r="X181" s="52" t="str">
        <f t="shared" si="687"/>
        <v>1</v>
      </c>
      <c r="Y181" s="52" t="str">
        <f t="shared" si="687"/>
        <v>0</v>
      </c>
      <c r="Z181" s="52" t="str">
        <f t="shared" si="687"/>
        <v>1</v>
      </c>
      <c r="AA181" s="52" t="str">
        <f t="shared" si="687"/>
        <v>1</v>
      </c>
      <c r="AB181" s="52" t="str">
        <f t="shared" si="687"/>
        <v>1</v>
      </c>
      <c r="AC181" s="52" t="str">
        <f t="shared" si="687"/>
        <v>1</v>
      </c>
      <c r="AD181" s="52" t="str">
        <f t="shared" si="687"/>
        <v>1</v>
      </c>
      <c r="AE181" s="52" t="str">
        <f t="shared" si="687"/>
        <v>1</v>
      </c>
      <c r="AF181" s="52" t="str">
        <f t="shared" si="687"/>
        <v>1</v>
      </c>
      <c r="AG181" s="52" t="str">
        <f t="shared" si="687"/>
        <v>1</v>
      </c>
      <c r="AH181" s="52" t="str">
        <f t="shared" si="687"/>
        <v>1</v>
      </c>
      <c r="AI181" s="53" t="str">
        <f t="shared" si="687"/>
        <v>1</v>
      </c>
      <c r="AJ181" s="125" t="str">
        <f t="shared" si="648"/>
        <v>4FBFF</v>
      </c>
      <c r="AM181" s="51">
        <f t="shared" si="681"/>
        <v>0</v>
      </c>
      <c r="AN181" s="52">
        <f t="shared" si="649"/>
        <v>0</v>
      </c>
      <c r="AO181" s="52">
        <f t="shared" si="650"/>
        <v>0</v>
      </c>
      <c r="AP181" s="52">
        <f t="shared" si="651"/>
        <v>0</v>
      </c>
      <c r="AQ181" s="52">
        <f t="shared" si="652"/>
        <v>0</v>
      </c>
      <c r="AR181" s="52">
        <f t="shared" si="653"/>
        <v>0</v>
      </c>
      <c r="AS181" s="52">
        <f t="shared" si="654"/>
        <v>0</v>
      </c>
      <c r="AT181" s="52">
        <f t="shared" si="655"/>
        <v>0</v>
      </c>
      <c r="AU181" s="52">
        <f t="shared" si="656"/>
        <v>0</v>
      </c>
      <c r="AV181" s="52">
        <f t="shared" si="657"/>
        <v>0</v>
      </c>
      <c r="AW181" s="52">
        <f t="shared" si="658"/>
        <v>0</v>
      </c>
      <c r="AX181" s="52">
        <f t="shared" si="659"/>
        <v>0</v>
      </c>
      <c r="AY181" s="52">
        <f t="shared" si="660"/>
        <v>0</v>
      </c>
      <c r="AZ181" s="52">
        <f t="shared" si="661"/>
        <v>262144</v>
      </c>
      <c r="BA181" s="52">
        <f t="shared" si="662"/>
        <v>0</v>
      </c>
      <c r="BB181" s="52">
        <f t="shared" si="663"/>
        <v>0</v>
      </c>
      <c r="BC181" s="52">
        <f t="shared" si="664"/>
        <v>32768</v>
      </c>
      <c r="BD181" s="52">
        <f t="shared" si="665"/>
        <v>16384</v>
      </c>
      <c r="BE181" s="52">
        <f t="shared" si="666"/>
        <v>8192</v>
      </c>
      <c r="BF181" s="52">
        <f t="shared" si="667"/>
        <v>4096</v>
      </c>
      <c r="BG181" s="52">
        <f t="shared" si="668"/>
        <v>2048</v>
      </c>
      <c r="BH181" s="52">
        <f t="shared" si="669"/>
        <v>0</v>
      </c>
      <c r="BI181" s="52">
        <f t="shared" si="670"/>
        <v>512</v>
      </c>
      <c r="BJ181" s="52">
        <f t="shared" si="671"/>
        <v>256</v>
      </c>
      <c r="BK181" s="52">
        <f t="shared" si="672"/>
        <v>128</v>
      </c>
      <c r="BL181" s="52">
        <f t="shared" si="673"/>
        <v>64</v>
      </c>
      <c r="BM181" s="52">
        <f t="shared" si="674"/>
        <v>32</v>
      </c>
      <c r="BN181" s="52">
        <f t="shared" si="675"/>
        <v>16</v>
      </c>
      <c r="BO181" s="52">
        <f t="shared" si="676"/>
        <v>8</v>
      </c>
      <c r="BP181" s="52">
        <f t="shared" si="677"/>
        <v>4</v>
      </c>
      <c r="BQ181" s="52">
        <f t="shared" si="678"/>
        <v>2</v>
      </c>
      <c r="BR181" s="64">
        <f t="shared" si="679"/>
        <v>1</v>
      </c>
      <c r="BS181" s="67">
        <f t="shared" si="682"/>
        <v>326655</v>
      </c>
    </row>
    <row r="182" spans="2:71">
      <c r="B182" s="224"/>
      <c r="C182" s="45" t="str">
        <f>'Memory Regions'!B11</f>
        <v>MOUSE</v>
      </c>
      <c r="D182" s="51" t="str">
        <f t="shared" ref="D182:AI182" si="688">IF(OR(TEXT(D76,"0")="1",TEXT(D76,"0")="A",TEXT(D76,"0")="M"),"1","0")</f>
        <v>0</v>
      </c>
      <c r="E182" s="52" t="str">
        <f t="shared" si="688"/>
        <v>0</v>
      </c>
      <c r="F182" s="52" t="str">
        <f t="shared" si="688"/>
        <v>0</v>
      </c>
      <c r="G182" s="52" t="str">
        <f t="shared" si="688"/>
        <v>0</v>
      </c>
      <c r="H182" s="52" t="str">
        <f t="shared" si="688"/>
        <v>0</v>
      </c>
      <c r="I182" s="52" t="str">
        <f t="shared" si="688"/>
        <v>0</v>
      </c>
      <c r="J182" s="52" t="str">
        <f t="shared" si="688"/>
        <v>0</v>
      </c>
      <c r="K182" s="52" t="str">
        <f t="shared" si="688"/>
        <v>0</v>
      </c>
      <c r="L182" s="52" t="str">
        <f t="shared" si="688"/>
        <v>0</v>
      </c>
      <c r="M182" s="52" t="str">
        <f t="shared" si="688"/>
        <v>0</v>
      </c>
      <c r="N182" s="52" t="str">
        <f t="shared" si="688"/>
        <v>0</v>
      </c>
      <c r="O182" s="52" t="str">
        <f t="shared" si="688"/>
        <v>0</v>
      </c>
      <c r="P182" s="52" t="str">
        <f t="shared" si="688"/>
        <v>0</v>
      </c>
      <c r="Q182" s="52" t="str">
        <f t="shared" si="688"/>
        <v>1</v>
      </c>
      <c r="R182" s="52" t="str">
        <f t="shared" si="688"/>
        <v>0</v>
      </c>
      <c r="S182" s="52" t="str">
        <f t="shared" si="688"/>
        <v>0</v>
      </c>
      <c r="T182" s="52" t="str">
        <f t="shared" si="688"/>
        <v>1</v>
      </c>
      <c r="U182" s="52" t="str">
        <f t="shared" si="688"/>
        <v>1</v>
      </c>
      <c r="V182" s="52" t="str">
        <f t="shared" si="688"/>
        <v>1</v>
      </c>
      <c r="W182" s="52" t="str">
        <f t="shared" si="688"/>
        <v>1</v>
      </c>
      <c r="X182" s="52" t="str">
        <f t="shared" si="688"/>
        <v>1</v>
      </c>
      <c r="Y182" s="52" t="str">
        <f t="shared" si="688"/>
        <v>1</v>
      </c>
      <c r="Z182" s="52" t="str">
        <f t="shared" si="688"/>
        <v>1</v>
      </c>
      <c r="AA182" s="52" t="str">
        <f t="shared" si="688"/>
        <v>1</v>
      </c>
      <c r="AB182" s="52" t="str">
        <f t="shared" si="688"/>
        <v>1</v>
      </c>
      <c r="AC182" s="52" t="str">
        <f t="shared" si="688"/>
        <v>1</v>
      </c>
      <c r="AD182" s="52" t="str">
        <f t="shared" si="688"/>
        <v>1</v>
      </c>
      <c r="AE182" s="52" t="str">
        <f t="shared" si="688"/>
        <v>1</v>
      </c>
      <c r="AF182" s="52" t="str">
        <f t="shared" si="688"/>
        <v>1</v>
      </c>
      <c r="AG182" s="52" t="str">
        <f t="shared" si="688"/>
        <v>1</v>
      </c>
      <c r="AH182" s="52" t="str">
        <f t="shared" si="688"/>
        <v>1</v>
      </c>
      <c r="AI182" s="53" t="str">
        <f t="shared" si="688"/>
        <v>1</v>
      </c>
      <c r="AJ182" s="125" t="str">
        <f t="shared" si="648"/>
        <v>4FFFF</v>
      </c>
      <c r="AM182" s="51">
        <f t="shared" si="681"/>
        <v>0</v>
      </c>
      <c r="AN182" s="52">
        <f t="shared" si="649"/>
        <v>0</v>
      </c>
      <c r="AO182" s="52">
        <f t="shared" si="650"/>
        <v>0</v>
      </c>
      <c r="AP182" s="52">
        <f t="shared" si="651"/>
        <v>0</v>
      </c>
      <c r="AQ182" s="52">
        <f t="shared" si="652"/>
        <v>0</v>
      </c>
      <c r="AR182" s="52">
        <f t="shared" si="653"/>
        <v>0</v>
      </c>
      <c r="AS182" s="52">
        <f t="shared" si="654"/>
        <v>0</v>
      </c>
      <c r="AT182" s="52">
        <f t="shared" si="655"/>
        <v>0</v>
      </c>
      <c r="AU182" s="52">
        <f t="shared" si="656"/>
        <v>0</v>
      </c>
      <c r="AV182" s="52">
        <f t="shared" si="657"/>
        <v>0</v>
      </c>
      <c r="AW182" s="52">
        <f t="shared" si="658"/>
        <v>0</v>
      </c>
      <c r="AX182" s="52">
        <f t="shared" si="659"/>
        <v>0</v>
      </c>
      <c r="AY182" s="52">
        <f t="shared" si="660"/>
        <v>0</v>
      </c>
      <c r="AZ182" s="52">
        <f t="shared" si="661"/>
        <v>262144</v>
      </c>
      <c r="BA182" s="52">
        <f t="shared" si="662"/>
        <v>0</v>
      </c>
      <c r="BB182" s="52">
        <f t="shared" si="663"/>
        <v>0</v>
      </c>
      <c r="BC182" s="52">
        <f t="shared" si="664"/>
        <v>32768</v>
      </c>
      <c r="BD182" s="52">
        <f t="shared" si="665"/>
        <v>16384</v>
      </c>
      <c r="BE182" s="52">
        <f t="shared" si="666"/>
        <v>8192</v>
      </c>
      <c r="BF182" s="52">
        <f t="shared" si="667"/>
        <v>4096</v>
      </c>
      <c r="BG182" s="52">
        <f t="shared" si="668"/>
        <v>2048</v>
      </c>
      <c r="BH182" s="52">
        <f t="shared" si="669"/>
        <v>1024</v>
      </c>
      <c r="BI182" s="52">
        <f t="shared" si="670"/>
        <v>512</v>
      </c>
      <c r="BJ182" s="52">
        <f t="shared" si="671"/>
        <v>256</v>
      </c>
      <c r="BK182" s="52">
        <f t="shared" si="672"/>
        <v>128</v>
      </c>
      <c r="BL182" s="52">
        <f t="shared" si="673"/>
        <v>64</v>
      </c>
      <c r="BM182" s="52">
        <f t="shared" si="674"/>
        <v>32</v>
      </c>
      <c r="BN182" s="52">
        <f t="shared" si="675"/>
        <v>16</v>
      </c>
      <c r="BO182" s="52">
        <f t="shared" si="676"/>
        <v>8</v>
      </c>
      <c r="BP182" s="52">
        <f t="shared" si="677"/>
        <v>4</v>
      </c>
      <c r="BQ182" s="52">
        <f t="shared" si="678"/>
        <v>2</v>
      </c>
      <c r="BR182" s="64">
        <f t="shared" si="679"/>
        <v>1</v>
      </c>
      <c r="BS182" s="67">
        <f t="shared" si="682"/>
        <v>327679</v>
      </c>
    </row>
    <row r="183" spans="2:71">
      <c r="B183" s="224"/>
      <c r="C183" s="45" t="str">
        <f>'Memory Regions'!B12</f>
        <v>BLITTER</v>
      </c>
      <c r="D183" s="51" t="str">
        <f t="shared" ref="D183:AI183" si="689">IF(OR(TEXT(D77,"0")="1",TEXT(D77,"0")="A",TEXT(D77,"0")="M"),"1","0")</f>
        <v>0</v>
      </c>
      <c r="E183" s="52" t="str">
        <f t="shared" si="689"/>
        <v>0</v>
      </c>
      <c r="F183" s="52" t="str">
        <f t="shared" si="689"/>
        <v>0</v>
      </c>
      <c r="G183" s="52" t="str">
        <f t="shared" si="689"/>
        <v>0</v>
      </c>
      <c r="H183" s="52" t="str">
        <f t="shared" si="689"/>
        <v>0</v>
      </c>
      <c r="I183" s="52" t="str">
        <f t="shared" si="689"/>
        <v>0</v>
      </c>
      <c r="J183" s="52" t="str">
        <f t="shared" si="689"/>
        <v>0</v>
      </c>
      <c r="K183" s="52" t="str">
        <f t="shared" si="689"/>
        <v>0</v>
      </c>
      <c r="L183" s="52" t="str">
        <f t="shared" si="689"/>
        <v>0</v>
      </c>
      <c r="M183" s="52" t="str">
        <f t="shared" si="689"/>
        <v>0</v>
      </c>
      <c r="N183" s="52" t="str">
        <f t="shared" si="689"/>
        <v>0</v>
      </c>
      <c r="O183" s="52" t="str">
        <f t="shared" si="689"/>
        <v>0</v>
      </c>
      <c r="P183" s="52" t="str">
        <f t="shared" si="689"/>
        <v>0</v>
      </c>
      <c r="Q183" s="52" t="str">
        <f t="shared" si="689"/>
        <v>1</v>
      </c>
      <c r="R183" s="52" t="str">
        <f t="shared" si="689"/>
        <v>0</v>
      </c>
      <c r="S183" s="52" t="str">
        <f t="shared" si="689"/>
        <v>0</v>
      </c>
      <c r="T183" s="52" t="str">
        <f t="shared" si="689"/>
        <v>1</v>
      </c>
      <c r="U183" s="52" t="str">
        <f t="shared" si="689"/>
        <v>1</v>
      </c>
      <c r="V183" s="52" t="str">
        <f t="shared" si="689"/>
        <v>1</v>
      </c>
      <c r="W183" s="52" t="str">
        <f t="shared" si="689"/>
        <v>1</v>
      </c>
      <c r="X183" s="52" t="str">
        <f t="shared" si="689"/>
        <v>1</v>
      </c>
      <c r="Y183" s="52" t="str">
        <f t="shared" si="689"/>
        <v>0</v>
      </c>
      <c r="Z183" s="52" t="str">
        <f t="shared" si="689"/>
        <v>1</v>
      </c>
      <c r="AA183" s="52" t="str">
        <f t="shared" si="689"/>
        <v>1</v>
      </c>
      <c r="AB183" s="52" t="str">
        <f t="shared" si="689"/>
        <v>1</v>
      </c>
      <c r="AC183" s="52" t="str">
        <f t="shared" si="689"/>
        <v>1</v>
      </c>
      <c r="AD183" s="52" t="str">
        <f t="shared" si="689"/>
        <v>1</v>
      </c>
      <c r="AE183" s="52" t="str">
        <f t="shared" si="689"/>
        <v>1</v>
      </c>
      <c r="AF183" s="52" t="str">
        <f t="shared" si="689"/>
        <v>1</v>
      </c>
      <c r="AG183" s="52" t="str">
        <f t="shared" si="689"/>
        <v>1</v>
      </c>
      <c r="AH183" s="52" t="str">
        <f t="shared" si="689"/>
        <v>1</v>
      </c>
      <c r="AI183" s="53" t="str">
        <f t="shared" si="689"/>
        <v>1</v>
      </c>
      <c r="AJ183" s="125" t="str">
        <f t="shared" si="648"/>
        <v>4FBFF</v>
      </c>
      <c r="AM183" s="51">
        <f t="shared" si="681"/>
        <v>0</v>
      </c>
      <c r="AN183" s="52">
        <f t="shared" si="649"/>
        <v>0</v>
      </c>
      <c r="AO183" s="52">
        <f t="shared" si="650"/>
        <v>0</v>
      </c>
      <c r="AP183" s="52">
        <f t="shared" si="651"/>
        <v>0</v>
      </c>
      <c r="AQ183" s="52">
        <f t="shared" si="652"/>
        <v>0</v>
      </c>
      <c r="AR183" s="52">
        <f t="shared" si="653"/>
        <v>0</v>
      </c>
      <c r="AS183" s="52">
        <f t="shared" si="654"/>
        <v>0</v>
      </c>
      <c r="AT183" s="52">
        <f t="shared" si="655"/>
        <v>0</v>
      </c>
      <c r="AU183" s="52">
        <f t="shared" si="656"/>
        <v>0</v>
      </c>
      <c r="AV183" s="52">
        <f t="shared" si="657"/>
        <v>0</v>
      </c>
      <c r="AW183" s="52">
        <f t="shared" si="658"/>
        <v>0</v>
      </c>
      <c r="AX183" s="52">
        <f t="shared" si="659"/>
        <v>0</v>
      </c>
      <c r="AY183" s="52">
        <f t="shared" si="660"/>
        <v>0</v>
      </c>
      <c r="AZ183" s="52">
        <f t="shared" si="661"/>
        <v>262144</v>
      </c>
      <c r="BA183" s="52">
        <f t="shared" si="662"/>
        <v>0</v>
      </c>
      <c r="BB183" s="52">
        <f t="shared" si="663"/>
        <v>0</v>
      </c>
      <c r="BC183" s="52">
        <f t="shared" si="664"/>
        <v>32768</v>
      </c>
      <c r="BD183" s="52">
        <f t="shared" si="665"/>
        <v>16384</v>
      </c>
      <c r="BE183" s="52">
        <f t="shared" si="666"/>
        <v>8192</v>
      </c>
      <c r="BF183" s="52">
        <f t="shared" si="667"/>
        <v>4096</v>
      </c>
      <c r="BG183" s="52">
        <f t="shared" si="668"/>
        <v>2048</v>
      </c>
      <c r="BH183" s="52">
        <f t="shared" si="669"/>
        <v>0</v>
      </c>
      <c r="BI183" s="52">
        <f t="shared" si="670"/>
        <v>512</v>
      </c>
      <c r="BJ183" s="52">
        <f t="shared" si="671"/>
        <v>256</v>
      </c>
      <c r="BK183" s="52">
        <f t="shared" si="672"/>
        <v>128</v>
      </c>
      <c r="BL183" s="52">
        <f t="shared" si="673"/>
        <v>64</v>
      </c>
      <c r="BM183" s="52">
        <f t="shared" si="674"/>
        <v>32</v>
      </c>
      <c r="BN183" s="52">
        <f t="shared" si="675"/>
        <v>16</v>
      </c>
      <c r="BO183" s="52">
        <f t="shared" si="676"/>
        <v>8</v>
      </c>
      <c r="BP183" s="52">
        <f t="shared" si="677"/>
        <v>4</v>
      </c>
      <c r="BQ183" s="52">
        <f t="shared" si="678"/>
        <v>2</v>
      </c>
      <c r="BR183" s="64">
        <f t="shared" si="679"/>
        <v>1</v>
      </c>
      <c r="BS183" s="67">
        <f t="shared" si="682"/>
        <v>326655</v>
      </c>
    </row>
    <row r="184" spans="2:71">
      <c r="B184" s="224"/>
      <c r="C184" s="45" t="str">
        <f>'Memory Regions'!B13</f>
        <v>COPPER</v>
      </c>
      <c r="D184" s="51" t="str">
        <f t="shared" ref="D184:AI184" si="690">IF(OR(TEXT(D78,"0")="1",TEXT(D78,"0")="A",TEXT(D78,"0")="M"),"1","0")</f>
        <v>0</v>
      </c>
      <c r="E184" s="52" t="str">
        <f t="shared" si="690"/>
        <v>0</v>
      </c>
      <c r="F184" s="52" t="str">
        <f t="shared" si="690"/>
        <v>0</v>
      </c>
      <c r="G184" s="52" t="str">
        <f t="shared" si="690"/>
        <v>0</v>
      </c>
      <c r="H184" s="52" t="str">
        <f t="shared" si="690"/>
        <v>0</v>
      </c>
      <c r="I184" s="52" t="str">
        <f t="shared" si="690"/>
        <v>0</v>
      </c>
      <c r="J184" s="52" t="str">
        <f t="shared" si="690"/>
        <v>0</v>
      </c>
      <c r="K184" s="52" t="str">
        <f t="shared" si="690"/>
        <v>0</v>
      </c>
      <c r="L184" s="52" t="str">
        <f t="shared" si="690"/>
        <v>0</v>
      </c>
      <c r="M184" s="52" t="str">
        <f t="shared" si="690"/>
        <v>0</v>
      </c>
      <c r="N184" s="52" t="str">
        <f t="shared" si="690"/>
        <v>0</v>
      </c>
      <c r="O184" s="52" t="str">
        <f t="shared" si="690"/>
        <v>0</v>
      </c>
      <c r="P184" s="52" t="str">
        <f t="shared" si="690"/>
        <v>0</v>
      </c>
      <c r="Q184" s="52" t="str">
        <f t="shared" si="690"/>
        <v>1</v>
      </c>
      <c r="R184" s="52" t="str">
        <f t="shared" si="690"/>
        <v>0</v>
      </c>
      <c r="S184" s="52" t="str">
        <f t="shared" si="690"/>
        <v>0</v>
      </c>
      <c r="T184" s="52" t="str">
        <f t="shared" si="690"/>
        <v>1</v>
      </c>
      <c r="U184" s="52" t="str">
        <f t="shared" si="690"/>
        <v>1</v>
      </c>
      <c r="V184" s="52" t="str">
        <f t="shared" si="690"/>
        <v>1</v>
      </c>
      <c r="W184" s="52" t="str">
        <f t="shared" si="690"/>
        <v>1</v>
      </c>
      <c r="X184" s="52" t="str">
        <f t="shared" si="690"/>
        <v>1</v>
      </c>
      <c r="Y184" s="52" t="str">
        <f t="shared" si="690"/>
        <v>1</v>
      </c>
      <c r="Z184" s="52" t="str">
        <f t="shared" si="690"/>
        <v>1</v>
      </c>
      <c r="AA184" s="52" t="str">
        <f t="shared" si="690"/>
        <v>1</v>
      </c>
      <c r="AB184" s="52" t="str">
        <f t="shared" si="690"/>
        <v>1</v>
      </c>
      <c r="AC184" s="52" t="str">
        <f t="shared" si="690"/>
        <v>1</v>
      </c>
      <c r="AD184" s="52" t="str">
        <f t="shared" si="690"/>
        <v>1</v>
      </c>
      <c r="AE184" s="52" t="str">
        <f t="shared" si="690"/>
        <v>1</v>
      </c>
      <c r="AF184" s="52" t="str">
        <f t="shared" si="690"/>
        <v>1</v>
      </c>
      <c r="AG184" s="52" t="str">
        <f t="shared" si="690"/>
        <v>1</v>
      </c>
      <c r="AH184" s="52" t="str">
        <f t="shared" si="690"/>
        <v>1</v>
      </c>
      <c r="AI184" s="53" t="str">
        <f t="shared" si="690"/>
        <v>1</v>
      </c>
      <c r="AJ184" s="125" t="str">
        <f t="shared" si="648"/>
        <v>4FFFF</v>
      </c>
      <c r="AM184" s="51">
        <f t="shared" si="681"/>
        <v>0</v>
      </c>
      <c r="AN184" s="52">
        <f t="shared" si="649"/>
        <v>0</v>
      </c>
      <c r="AO184" s="52">
        <f t="shared" si="650"/>
        <v>0</v>
      </c>
      <c r="AP184" s="52">
        <f t="shared" si="651"/>
        <v>0</v>
      </c>
      <c r="AQ184" s="52">
        <f t="shared" si="652"/>
        <v>0</v>
      </c>
      <c r="AR184" s="52">
        <f t="shared" si="653"/>
        <v>0</v>
      </c>
      <c r="AS184" s="52">
        <f t="shared" si="654"/>
        <v>0</v>
      </c>
      <c r="AT184" s="52">
        <f t="shared" si="655"/>
        <v>0</v>
      </c>
      <c r="AU184" s="52">
        <f t="shared" si="656"/>
        <v>0</v>
      </c>
      <c r="AV184" s="52">
        <f t="shared" si="657"/>
        <v>0</v>
      </c>
      <c r="AW184" s="52">
        <f t="shared" si="658"/>
        <v>0</v>
      </c>
      <c r="AX184" s="52">
        <f t="shared" si="659"/>
        <v>0</v>
      </c>
      <c r="AY184" s="52">
        <f t="shared" si="660"/>
        <v>0</v>
      </c>
      <c r="AZ184" s="52">
        <f t="shared" si="661"/>
        <v>262144</v>
      </c>
      <c r="BA184" s="52">
        <f t="shared" si="662"/>
        <v>0</v>
      </c>
      <c r="BB184" s="52">
        <f t="shared" si="663"/>
        <v>0</v>
      </c>
      <c r="BC184" s="52">
        <f t="shared" si="664"/>
        <v>32768</v>
      </c>
      <c r="BD184" s="52">
        <f t="shared" si="665"/>
        <v>16384</v>
      </c>
      <c r="BE184" s="52">
        <f t="shared" si="666"/>
        <v>8192</v>
      </c>
      <c r="BF184" s="52">
        <f t="shared" si="667"/>
        <v>4096</v>
      </c>
      <c r="BG184" s="52">
        <f t="shared" si="668"/>
        <v>2048</v>
      </c>
      <c r="BH184" s="52">
        <f t="shared" si="669"/>
        <v>1024</v>
      </c>
      <c r="BI184" s="52">
        <f t="shared" si="670"/>
        <v>512</v>
      </c>
      <c r="BJ184" s="52">
        <f t="shared" si="671"/>
        <v>256</v>
      </c>
      <c r="BK184" s="52">
        <f t="shared" si="672"/>
        <v>128</v>
      </c>
      <c r="BL184" s="52">
        <f t="shared" si="673"/>
        <v>64</v>
      </c>
      <c r="BM184" s="52">
        <f t="shared" si="674"/>
        <v>32</v>
      </c>
      <c r="BN184" s="52">
        <f t="shared" si="675"/>
        <v>16</v>
      </c>
      <c r="BO184" s="52">
        <f t="shared" si="676"/>
        <v>8</v>
      </c>
      <c r="BP184" s="52">
        <f t="shared" si="677"/>
        <v>4</v>
      </c>
      <c r="BQ184" s="52">
        <f t="shared" si="678"/>
        <v>2</v>
      </c>
      <c r="BR184" s="64">
        <f t="shared" si="679"/>
        <v>1</v>
      </c>
      <c r="BS184" s="67">
        <f t="shared" si="682"/>
        <v>327679</v>
      </c>
    </row>
    <row r="185" spans="2:71">
      <c r="B185" s="224"/>
      <c r="C185" s="45" t="str">
        <f>'Memory Regions'!B14</f>
        <v>VRAM_BG0_MAP</v>
      </c>
      <c r="D185" s="51" t="str">
        <f t="shared" ref="D185:AI185" si="691">IF(OR(TEXT(D79,"0")="1",TEXT(D79,"0")="A",TEXT(D79,"0")="M"),"1","0")</f>
        <v>0</v>
      </c>
      <c r="E185" s="52" t="str">
        <f t="shared" si="691"/>
        <v>0</v>
      </c>
      <c r="F185" s="52" t="str">
        <f t="shared" si="691"/>
        <v>0</v>
      </c>
      <c r="G185" s="52" t="str">
        <f t="shared" si="691"/>
        <v>0</v>
      </c>
      <c r="H185" s="52" t="str">
        <f t="shared" si="691"/>
        <v>0</v>
      </c>
      <c r="I185" s="52" t="str">
        <f t="shared" si="691"/>
        <v>0</v>
      </c>
      <c r="J185" s="52" t="str">
        <f t="shared" si="691"/>
        <v>0</v>
      </c>
      <c r="K185" s="52" t="str">
        <f t="shared" si="691"/>
        <v>0</v>
      </c>
      <c r="L185" s="52" t="str">
        <f t="shared" si="691"/>
        <v>0</v>
      </c>
      <c r="M185" s="52" t="str">
        <f t="shared" si="691"/>
        <v>0</v>
      </c>
      <c r="N185" s="52" t="str">
        <f t="shared" si="691"/>
        <v>0</v>
      </c>
      <c r="O185" s="52" t="str">
        <f t="shared" si="691"/>
        <v>0</v>
      </c>
      <c r="P185" s="52" t="str">
        <f t="shared" si="691"/>
        <v>0</v>
      </c>
      <c r="Q185" s="52" t="str">
        <f t="shared" si="691"/>
        <v>0</v>
      </c>
      <c r="R185" s="52" t="str">
        <f t="shared" si="691"/>
        <v>1</v>
      </c>
      <c r="S185" s="52" t="str">
        <f t="shared" si="691"/>
        <v>1</v>
      </c>
      <c r="T185" s="52" t="str">
        <f t="shared" si="691"/>
        <v>1</v>
      </c>
      <c r="U185" s="52" t="str">
        <f t="shared" si="691"/>
        <v>1</v>
      </c>
      <c r="V185" s="52" t="str">
        <f t="shared" si="691"/>
        <v>1</v>
      </c>
      <c r="W185" s="52" t="str">
        <f t="shared" si="691"/>
        <v>0</v>
      </c>
      <c r="X185" s="52" t="str">
        <f t="shared" si="691"/>
        <v>0</v>
      </c>
      <c r="Y185" s="52" t="str">
        <f t="shared" si="691"/>
        <v>1</v>
      </c>
      <c r="Z185" s="52" t="str">
        <f t="shared" si="691"/>
        <v>1</v>
      </c>
      <c r="AA185" s="52" t="str">
        <f t="shared" si="691"/>
        <v>1</v>
      </c>
      <c r="AB185" s="52" t="str">
        <f t="shared" si="691"/>
        <v>1</v>
      </c>
      <c r="AC185" s="52" t="str">
        <f t="shared" si="691"/>
        <v>1</v>
      </c>
      <c r="AD185" s="52" t="str">
        <f t="shared" si="691"/>
        <v>1</v>
      </c>
      <c r="AE185" s="52" t="str">
        <f t="shared" si="691"/>
        <v>1</v>
      </c>
      <c r="AF185" s="52" t="str">
        <f t="shared" si="691"/>
        <v>1</v>
      </c>
      <c r="AG185" s="52" t="str">
        <f t="shared" si="691"/>
        <v>1</v>
      </c>
      <c r="AH185" s="52" t="str">
        <f t="shared" si="691"/>
        <v>1</v>
      </c>
      <c r="AI185" s="53" t="str">
        <f t="shared" si="691"/>
        <v>1</v>
      </c>
      <c r="AJ185" s="125" t="str">
        <f t="shared" ref="AJ185:AJ189" si="692">DEC2HEX(BS185)</f>
        <v>3E7FF</v>
      </c>
      <c r="AM185" s="51">
        <f t="shared" ref="AM185:AM189" si="693">2^D$112*D185</f>
        <v>0</v>
      </c>
      <c r="AN185" s="52">
        <f t="shared" ref="AN185:AN189" si="694">2^E$112*E185</f>
        <v>0</v>
      </c>
      <c r="AO185" s="52">
        <f t="shared" ref="AO185:AO189" si="695">2^F$112*F185</f>
        <v>0</v>
      </c>
      <c r="AP185" s="52">
        <f t="shared" ref="AP185:AP189" si="696">2^G$112*G185</f>
        <v>0</v>
      </c>
      <c r="AQ185" s="52">
        <f t="shared" ref="AQ185:AQ189" si="697">2^H$112*H185</f>
        <v>0</v>
      </c>
      <c r="AR185" s="52">
        <f t="shared" ref="AR185:AR189" si="698">2^I$112*I185</f>
        <v>0</v>
      </c>
      <c r="AS185" s="52">
        <f t="shared" ref="AS185:AS189" si="699">2^J$112*J185</f>
        <v>0</v>
      </c>
      <c r="AT185" s="52">
        <f t="shared" ref="AT185:AT189" si="700">2^K$112*K185</f>
        <v>0</v>
      </c>
      <c r="AU185" s="52">
        <f t="shared" ref="AU185:AU189" si="701">2^L$112*L185</f>
        <v>0</v>
      </c>
      <c r="AV185" s="52">
        <f t="shared" ref="AV185:AV189" si="702">2^M$112*M185</f>
        <v>0</v>
      </c>
      <c r="AW185" s="52">
        <f t="shared" ref="AW185:AW189" si="703">2^N$112*N185</f>
        <v>0</v>
      </c>
      <c r="AX185" s="52">
        <f t="shared" ref="AX185:AX189" si="704">2^O$112*O185</f>
        <v>0</v>
      </c>
      <c r="AY185" s="52">
        <f t="shared" ref="AY185:AY189" si="705">2^P$112*P185</f>
        <v>0</v>
      </c>
      <c r="AZ185" s="52">
        <f t="shared" ref="AZ185:AZ189" si="706">2^Q$112*Q185</f>
        <v>0</v>
      </c>
      <c r="BA185" s="52">
        <f t="shared" ref="BA185:BA189" si="707">2^R$112*R185</f>
        <v>131072</v>
      </c>
      <c r="BB185" s="52">
        <f t="shared" ref="BB185:BB189" si="708">2^S$112*S185</f>
        <v>65536</v>
      </c>
      <c r="BC185" s="52">
        <f t="shared" ref="BC185:BC189" si="709">2^T$112*T185</f>
        <v>32768</v>
      </c>
      <c r="BD185" s="52">
        <f t="shared" ref="BD185:BD189" si="710">2^U$112*U185</f>
        <v>16384</v>
      </c>
      <c r="BE185" s="52">
        <f t="shared" ref="BE185:BE189" si="711">2^V$112*V185</f>
        <v>8192</v>
      </c>
      <c r="BF185" s="52">
        <f t="shared" ref="BF185:BF189" si="712">2^W$112*W185</f>
        <v>0</v>
      </c>
      <c r="BG185" s="52">
        <f t="shared" ref="BG185:BG189" si="713">2^X$112*X185</f>
        <v>0</v>
      </c>
      <c r="BH185" s="52">
        <f t="shared" ref="BH185:BH189" si="714">2^Y$112*Y185</f>
        <v>1024</v>
      </c>
      <c r="BI185" s="52">
        <f t="shared" ref="BI185:BI189" si="715">2^Z$112*Z185</f>
        <v>512</v>
      </c>
      <c r="BJ185" s="52">
        <f t="shared" ref="BJ185:BJ189" si="716">2^AA$112*AA185</f>
        <v>256</v>
      </c>
      <c r="BK185" s="52">
        <f t="shared" ref="BK185:BK189" si="717">2^AB$112*AB185</f>
        <v>128</v>
      </c>
      <c r="BL185" s="52">
        <f t="shared" ref="BL185:BL189" si="718">2^AC$112*AC185</f>
        <v>64</v>
      </c>
      <c r="BM185" s="52">
        <f t="shared" ref="BM185:BM189" si="719">2^AD$112*AD185</f>
        <v>32</v>
      </c>
      <c r="BN185" s="52">
        <f t="shared" ref="BN185:BN189" si="720">2^AE$112*AE185</f>
        <v>16</v>
      </c>
      <c r="BO185" s="52">
        <f t="shared" ref="BO185:BO189" si="721">2^AF$112*AF185</f>
        <v>8</v>
      </c>
      <c r="BP185" s="52">
        <f t="shared" ref="BP185:BP189" si="722">2^AG$112*AG185</f>
        <v>4</v>
      </c>
      <c r="BQ185" s="52">
        <f t="shared" ref="BQ185:BQ189" si="723">2^AH$112*AH185</f>
        <v>2</v>
      </c>
      <c r="BR185" s="64">
        <f t="shared" ref="BR185:BR189" si="724">2^AI$112*AI185</f>
        <v>1</v>
      </c>
      <c r="BS185" s="67">
        <f t="shared" ref="BS185:BS189" si="725">SUM(AM185:BR185)</f>
        <v>255999</v>
      </c>
    </row>
    <row r="186" spans="2:71">
      <c r="B186" s="224"/>
      <c r="C186" s="45" t="str">
        <f>'Memory Regions'!B15</f>
        <v>VRAM_BG1_MAP</v>
      </c>
      <c r="D186" s="51" t="str">
        <f t="shared" ref="D186:AI186" si="726">IF(OR(TEXT(D80,"0")="1",TEXT(D80,"0")="A",TEXT(D80,"0")="M"),"1","0")</f>
        <v>0</v>
      </c>
      <c r="E186" s="52" t="str">
        <f t="shared" si="726"/>
        <v>0</v>
      </c>
      <c r="F186" s="52" t="str">
        <f t="shared" si="726"/>
        <v>0</v>
      </c>
      <c r="G186" s="52" t="str">
        <f t="shared" si="726"/>
        <v>0</v>
      </c>
      <c r="H186" s="52" t="str">
        <f t="shared" si="726"/>
        <v>0</v>
      </c>
      <c r="I186" s="52" t="str">
        <f t="shared" si="726"/>
        <v>0</v>
      </c>
      <c r="J186" s="52" t="str">
        <f t="shared" si="726"/>
        <v>0</v>
      </c>
      <c r="K186" s="52" t="str">
        <f t="shared" si="726"/>
        <v>0</v>
      </c>
      <c r="L186" s="52" t="str">
        <f t="shared" si="726"/>
        <v>0</v>
      </c>
      <c r="M186" s="52" t="str">
        <f t="shared" si="726"/>
        <v>0</v>
      </c>
      <c r="N186" s="52" t="str">
        <f t="shared" si="726"/>
        <v>0</v>
      </c>
      <c r="O186" s="52" t="str">
        <f t="shared" si="726"/>
        <v>0</v>
      </c>
      <c r="P186" s="52" t="str">
        <f t="shared" si="726"/>
        <v>0</v>
      </c>
      <c r="Q186" s="52" t="str">
        <f t="shared" si="726"/>
        <v>0</v>
      </c>
      <c r="R186" s="52" t="str">
        <f t="shared" si="726"/>
        <v>1</v>
      </c>
      <c r="S186" s="52" t="str">
        <f t="shared" si="726"/>
        <v>1</v>
      </c>
      <c r="T186" s="52" t="str">
        <f t="shared" si="726"/>
        <v>1</v>
      </c>
      <c r="U186" s="52" t="str">
        <f t="shared" si="726"/>
        <v>1</v>
      </c>
      <c r="V186" s="52" t="str">
        <f t="shared" si="726"/>
        <v>1</v>
      </c>
      <c r="W186" s="52" t="str">
        <f t="shared" si="726"/>
        <v>0</v>
      </c>
      <c r="X186" s="52" t="str">
        <f t="shared" si="726"/>
        <v>1</v>
      </c>
      <c r="Y186" s="52" t="str">
        <f t="shared" si="726"/>
        <v>1</v>
      </c>
      <c r="Z186" s="52" t="str">
        <f t="shared" si="726"/>
        <v>1</v>
      </c>
      <c r="AA186" s="52" t="str">
        <f t="shared" si="726"/>
        <v>1</v>
      </c>
      <c r="AB186" s="52" t="str">
        <f t="shared" si="726"/>
        <v>1</v>
      </c>
      <c r="AC186" s="52" t="str">
        <f t="shared" si="726"/>
        <v>1</v>
      </c>
      <c r="AD186" s="52" t="str">
        <f t="shared" si="726"/>
        <v>1</v>
      </c>
      <c r="AE186" s="52" t="str">
        <f t="shared" si="726"/>
        <v>1</v>
      </c>
      <c r="AF186" s="52" t="str">
        <f t="shared" si="726"/>
        <v>1</v>
      </c>
      <c r="AG186" s="52" t="str">
        <f t="shared" si="726"/>
        <v>1</v>
      </c>
      <c r="AH186" s="52" t="str">
        <f t="shared" si="726"/>
        <v>1</v>
      </c>
      <c r="AI186" s="53" t="str">
        <f t="shared" si="726"/>
        <v>1</v>
      </c>
      <c r="AJ186" s="125" t="str">
        <f t="shared" si="692"/>
        <v>3EFFF</v>
      </c>
      <c r="AM186" s="51">
        <f t="shared" si="693"/>
        <v>0</v>
      </c>
      <c r="AN186" s="52">
        <f t="shared" si="694"/>
        <v>0</v>
      </c>
      <c r="AO186" s="52">
        <f t="shared" si="695"/>
        <v>0</v>
      </c>
      <c r="AP186" s="52">
        <f t="shared" si="696"/>
        <v>0</v>
      </c>
      <c r="AQ186" s="52">
        <f t="shared" si="697"/>
        <v>0</v>
      </c>
      <c r="AR186" s="52">
        <f t="shared" si="698"/>
        <v>0</v>
      </c>
      <c r="AS186" s="52">
        <f t="shared" si="699"/>
        <v>0</v>
      </c>
      <c r="AT186" s="52">
        <f t="shared" si="700"/>
        <v>0</v>
      </c>
      <c r="AU186" s="52">
        <f t="shared" si="701"/>
        <v>0</v>
      </c>
      <c r="AV186" s="52">
        <f t="shared" si="702"/>
        <v>0</v>
      </c>
      <c r="AW186" s="52">
        <f t="shared" si="703"/>
        <v>0</v>
      </c>
      <c r="AX186" s="52">
        <f t="shared" si="704"/>
        <v>0</v>
      </c>
      <c r="AY186" s="52">
        <f t="shared" si="705"/>
        <v>0</v>
      </c>
      <c r="AZ186" s="52">
        <f t="shared" si="706"/>
        <v>0</v>
      </c>
      <c r="BA186" s="52">
        <f t="shared" si="707"/>
        <v>131072</v>
      </c>
      <c r="BB186" s="52">
        <f t="shared" si="708"/>
        <v>65536</v>
      </c>
      <c r="BC186" s="52">
        <f t="shared" si="709"/>
        <v>32768</v>
      </c>
      <c r="BD186" s="52">
        <f t="shared" si="710"/>
        <v>16384</v>
      </c>
      <c r="BE186" s="52">
        <f t="shared" si="711"/>
        <v>8192</v>
      </c>
      <c r="BF186" s="52">
        <f t="shared" si="712"/>
        <v>0</v>
      </c>
      <c r="BG186" s="52">
        <f t="shared" si="713"/>
        <v>2048</v>
      </c>
      <c r="BH186" s="52">
        <f t="shared" si="714"/>
        <v>1024</v>
      </c>
      <c r="BI186" s="52">
        <f t="shared" si="715"/>
        <v>512</v>
      </c>
      <c r="BJ186" s="52">
        <f t="shared" si="716"/>
        <v>256</v>
      </c>
      <c r="BK186" s="52">
        <f t="shared" si="717"/>
        <v>128</v>
      </c>
      <c r="BL186" s="52">
        <f t="shared" si="718"/>
        <v>64</v>
      </c>
      <c r="BM186" s="52">
        <f t="shared" si="719"/>
        <v>32</v>
      </c>
      <c r="BN186" s="52">
        <f t="shared" si="720"/>
        <v>16</v>
      </c>
      <c r="BO186" s="52">
        <f t="shared" si="721"/>
        <v>8</v>
      </c>
      <c r="BP186" s="52">
        <f t="shared" si="722"/>
        <v>4</v>
      </c>
      <c r="BQ186" s="52">
        <f t="shared" si="723"/>
        <v>2</v>
      </c>
      <c r="BR186" s="64">
        <f t="shared" si="724"/>
        <v>1</v>
      </c>
      <c r="BS186" s="67">
        <f t="shared" si="725"/>
        <v>258047</v>
      </c>
    </row>
    <row r="187" spans="2:71">
      <c r="B187" s="224"/>
      <c r="C187" s="45" t="str">
        <f>'Memory Regions'!B16</f>
        <v>VRAM_BG2_MAP</v>
      </c>
      <c r="D187" s="51" t="str">
        <f t="shared" ref="D187:AI187" si="727">IF(OR(TEXT(D81,"0")="1",TEXT(D81,"0")="A",TEXT(D81,"0")="M"),"1","0")</f>
        <v>0</v>
      </c>
      <c r="E187" s="52" t="str">
        <f t="shared" si="727"/>
        <v>0</v>
      </c>
      <c r="F187" s="52" t="str">
        <f t="shared" si="727"/>
        <v>0</v>
      </c>
      <c r="G187" s="52" t="str">
        <f t="shared" si="727"/>
        <v>0</v>
      </c>
      <c r="H187" s="52" t="str">
        <f t="shared" si="727"/>
        <v>0</v>
      </c>
      <c r="I187" s="52" t="str">
        <f t="shared" si="727"/>
        <v>0</v>
      </c>
      <c r="J187" s="52" t="str">
        <f t="shared" si="727"/>
        <v>0</v>
      </c>
      <c r="K187" s="52" t="str">
        <f t="shared" si="727"/>
        <v>0</v>
      </c>
      <c r="L187" s="52" t="str">
        <f t="shared" si="727"/>
        <v>0</v>
      </c>
      <c r="M187" s="52" t="str">
        <f t="shared" si="727"/>
        <v>0</v>
      </c>
      <c r="N187" s="52" t="str">
        <f t="shared" si="727"/>
        <v>0</v>
      </c>
      <c r="O187" s="52" t="str">
        <f t="shared" si="727"/>
        <v>0</v>
      </c>
      <c r="P187" s="52" t="str">
        <f t="shared" si="727"/>
        <v>0</v>
      </c>
      <c r="Q187" s="52" t="str">
        <f t="shared" si="727"/>
        <v>0</v>
      </c>
      <c r="R187" s="52" t="str">
        <f t="shared" si="727"/>
        <v>1</v>
      </c>
      <c r="S187" s="52" t="str">
        <f t="shared" si="727"/>
        <v>1</v>
      </c>
      <c r="T187" s="52" t="str">
        <f t="shared" si="727"/>
        <v>1</v>
      </c>
      <c r="U187" s="52" t="str">
        <f t="shared" si="727"/>
        <v>1</v>
      </c>
      <c r="V187" s="52" t="str">
        <f t="shared" si="727"/>
        <v>1</v>
      </c>
      <c r="W187" s="52" t="str">
        <f t="shared" si="727"/>
        <v>1</v>
      </c>
      <c r="X187" s="52" t="str">
        <f t="shared" si="727"/>
        <v>0</v>
      </c>
      <c r="Y187" s="52" t="str">
        <f t="shared" si="727"/>
        <v>1</v>
      </c>
      <c r="Z187" s="52" t="str">
        <f t="shared" si="727"/>
        <v>1</v>
      </c>
      <c r="AA187" s="52" t="str">
        <f t="shared" si="727"/>
        <v>1</v>
      </c>
      <c r="AB187" s="52" t="str">
        <f t="shared" si="727"/>
        <v>1</v>
      </c>
      <c r="AC187" s="52" t="str">
        <f t="shared" si="727"/>
        <v>1</v>
      </c>
      <c r="AD187" s="52" t="str">
        <f t="shared" si="727"/>
        <v>1</v>
      </c>
      <c r="AE187" s="52" t="str">
        <f t="shared" si="727"/>
        <v>1</v>
      </c>
      <c r="AF187" s="52" t="str">
        <f t="shared" si="727"/>
        <v>1</v>
      </c>
      <c r="AG187" s="52" t="str">
        <f t="shared" si="727"/>
        <v>1</v>
      </c>
      <c r="AH187" s="52" t="str">
        <f t="shared" si="727"/>
        <v>1</v>
      </c>
      <c r="AI187" s="53" t="str">
        <f t="shared" si="727"/>
        <v>1</v>
      </c>
      <c r="AJ187" s="125" t="str">
        <f t="shared" si="692"/>
        <v>3F7FF</v>
      </c>
      <c r="AM187" s="51">
        <f t="shared" si="693"/>
        <v>0</v>
      </c>
      <c r="AN187" s="52">
        <f t="shared" si="694"/>
        <v>0</v>
      </c>
      <c r="AO187" s="52">
        <f t="shared" si="695"/>
        <v>0</v>
      </c>
      <c r="AP187" s="52">
        <f t="shared" si="696"/>
        <v>0</v>
      </c>
      <c r="AQ187" s="52">
        <f t="shared" si="697"/>
        <v>0</v>
      </c>
      <c r="AR187" s="52">
        <f t="shared" si="698"/>
        <v>0</v>
      </c>
      <c r="AS187" s="52">
        <f t="shared" si="699"/>
        <v>0</v>
      </c>
      <c r="AT187" s="52">
        <f t="shared" si="700"/>
        <v>0</v>
      </c>
      <c r="AU187" s="52">
        <f t="shared" si="701"/>
        <v>0</v>
      </c>
      <c r="AV187" s="52">
        <f t="shared" si="702"/>
        <v>0</v>
      </c>
      <c r="AW187" s="52">
        <f t="shared" si="703"/>
        <v>0</v>
      </c>
      <c r="AX187" s="52">
        <f t="shared" si="704"/>
        <v>0</v>
      </c>
      <c r="AY187" s="52">
        <f t="shared" si="705"/>
        <v>0</v>
      </c>
      <c r="AZ187" s="52">
        <f t="shared" si="706"/>
        <v>0</v>
      </c>
      <c r="BA187" s="52">
        <f t="shared" si="707"/>
        <v>131072</v>
      </c>
      <c r="BB187" s="52">
        <f t="shared" si="708"/>
        <v>65536</v>
      </c>
      <c r="BC187" s="52">
        <f t="shared" si="709"/>
        <v>32768</v>
      </c>
      <c r="BD187" s="52">
        <f t="shared" si="710"/>
        <v>16384</v>
      </c>
      <c r="BE187" s="52">
        <f t="shared" si="711"/>
        <v>8192</v>
      </c>
      <c r="BF187" s="52">
        <f t="shared" si="712"/>
        <v>4096</v>
      </c>
      <c r="BG187" s="52">
        <f t="shared" si="713"/>
        <v>0</v>
      </c>
      <c r="BH187" s="52">
        <f t="shared" si="714"/>
        <v>1024</v>
      </c>
      <c r="BI187" s="52">
        <f t="shared" si="715"/>
        <v>512</v>
      </c>
      <c r="BJ187" s="52">
        <f t="shared" si="716"/>
        <v>256</v>
      </c>
      <c r="BK187" s="52">
        <f t="shared" si="717"/>
        <v>128</v>
      </c>
      <c r="BL187" s="52">
        <f t="shared" si="718"/>
        <v>64</v>
      </c>
      <c r="BM187" s="52">
        <f t="shared" si="719"/>
        <v>32</v>
      </c>
      <c r="BN187" s="52">
        <f t="shared" si="720"/>
        <v>16</v>
      </c>
      <c r="BO187" s="52">
        <f t="shared" si="721"/>
        <v>8</v>
      </c>
      <c r="BP187" s="52">
        <f t="shared" si="722"/>
        <v>4</v>
      </c>
      <c r="BQ187" s="52">
        <f t="shared" si="723"/>
        <v>2</v>
      </c>
      <c r="BR187" s="64">
        <f t="shared" si="724"/>
        <v>1</v>
      </c>
      <c r="BS187" s="67">
        <f t="shared" si="725"/>
        <v>260095</v>
      </c>
    </row>
    <row r="188" spans="2:71">
      <c r="B188" s="224"/>
      <c r="C188" s="45" t="str">
        <f>'Memory Regions'!B17</f>
        <v>VRAM_BG0_CELLDATA</v>
      </c>
      <c r="D188" s="51" t="str">
        <f t="shared" ref="D188:AI188" si="728">IF(OR(TEXT(D82,"0")="1",TEXT(D82,"0")="A",TEXT(D82,"0")="M"),"1","0")</f>
        <v>0</v>
      </c>
      <c r="E188" s="52" t="str">
        <f t="shared" si="728"/>
        <v>0</v>
      </c>
      <c r="F188" s="52" t="str">
        <f t="shared" si="728"/>
        <v>0</v>
      </c>
      <c r="G188" s="52" t="str">
        <f t="shared" si="728"/>
        <v>0</v>
      </c>
      <c r="H188" s="52" t="str">
        <f t="shared" si="728"/>
        <v>0</v>
      </c>
      <c r="I188" s="52" t="str">
        <f t="shared" si="728"/>
        <v>0</v>
      </c>
      <c r="J188" s="52" t="str">
        <f t="shared" si="728"/>
        <v>0</v>
      </c>
      <c r="K188" s="52" t="str">
        <f t="shared" si="728"/>
        <v>0</v>
      </c>
      <c r="L188" s="52" t="str">
        <f t="shared" si="728"/>
        <v>0</v>
      </c>
      <c r="M188" s="52" t="str">
        <f t="shared" si="728"/>
        <v>0</v>
      </c>
      <c r="N188" s="52" t="str">
        <f t="shared" si="728"/>
        <v>0</v>
      </c>
      <c r="O188" s="52" t="str">
        <f t="shared" si="728"/>
        <v>0</v>
      </c>
      <c r="P188" s="52" t="str">
        <f t="shared" si="728"/>
        <v>0</v>
      </c>
      <c r="Q188" s="52" t="str">
        <f t="shared" si="728"/>
        <v>0</v>
      </c>
      <c r="R188" s="52" t="str">
        <f t="shared" si="728"/>
        <v>1</v>
      </c>
      <c r="S188" s="52" t="str">
        <f t="shared" si="728"/>
        <v>0</v>
      </c>
      <c r="T188" s="52" t="str">
        <f t="shared" si="728"/>
        <v>1</v>
      </c>
      <c r="U188" s="52" t="str">
        <f t="shared" si="728"/>
        <v>1</v>
      </c>
      <c r="V188" s="52" t="str">
        <f t="shared" si="728"/>
        <v>1</v>
      </c>
      <c r="W188" s="52" t="str">
        <f t="shared" si="728"/>
        <v>0</v>
      </c>
      <c r="X188" s="52" t="str">
        <f t="shared" si="728"/>
        <v>1</v>
      </c>
      <c r="Y188" s="52" t="str">
        <f t="shared" si="728"/>
        <v>1</v>
      </c>
      <c r="Z188" s="52" t="str">
        <f t="shared" si="728"/>
        <v>1</v>
      </c>
      <c r="AA188" s="52" t="str">
        <f t="shared" si="728"/>
        <v>1</v>
      </c>
      <c r="AB188" s="52" t="str">
        <f t="shared" si="728"/>
        <v>1</v>
      </c>
      <c r="AC188" s="52" t="str">
        <f t="shared" si="728"/>
        <v>1</v>
      </c>
      <c r="AD188" s="52" t="str">
        <f t="shared" si="728"/>
        <v>1</v>
      </c>
      <c r="AE188" s="52" t="str">
        <f t="shared" si="728"/>
        <v>1</v>
      </c>
      <c r="AF188" s="52" t="str">
        <f t="shared" si="728"/>
        <v>1</v>
      </c>
      <c r="AG188" s="52" t="str">
        <f t="shared" si="728"/>
        <v>1</v>
      </c>
      <c r="AH188" s="52" t="str">
        <f t="shared" si="728"/>
        <v>1</v>
      </c>
      <c r="AI188" s="53" t="str">
        <f t="shared" si="728"/>
        <v>1</v>
      </c>
      <c r="AJ188" s="125" t="str">
        <f t="shared" si="692"/>
        <v>2EFFF</v>
      </c>
      <c r="AM188" s="51">
        <f t="shared" si="693"/>
        <v>0</v>
      </c>
      <c r="AN188" s="52">
        <f t="shared" si="694"/>
        <v>0</v>
      </c>
      <c r="AO188" s="52">
        <f t="shared" si="695"/>
        <v>0</v>
      </c>
      <c r="AP188" s="52">
        <f t="shared" si="696"/>
        <v>0</v>
      </c>
      <c r="AQ188" s="52">
        <f t="shared" si="697"/>
        <v>0</v>
      </c>
      <c r="AR188" s="52">
        <f t="shared" si="698"/>
        <v>0</v>
      </c>
      <c r="AS188" s="52">
        <f t="shared" si="699"/>
        <v>0</v>
      </c>
      <c r="AT188" s="52">
        <f t="shared" si="700"/>
        <v>0</v>
      </c>
      <c r="AU188" s="52">
        <f t="shared" si="701"/>
        <v>0</v>
      </c>
      <c r="AV188" s="52">
        <f t="shared" si="702"/>
        <v>0</v>
      </c>
      <c r="AW188" s="52">
        <f t="shared" si="703"/>
        <v>0</v>
      </c>
      <c r="AX188" s="52">
        <f t="shared" si="704"/>
        <v>0</v>
      </c>
      <c r="AY188" s="52">
        <f t="shared" si="705"/>
        <v>0</v>
      </c>
      <c r="AZ188" s="52">
        <f t="shared" si="706"/>
        <v>0</v>
      </c>
      <c r="BA188" s="52">
        <f t="shared" si="707"/>
        <v>131072</v>
      </c>
      <c r="BB188" s="52">
        <f t="shared" si="708"/>
        <v>0</v>
      </c>
      <c r="BC188" s="52">
        <f t="shared" si="709"/>
        <v>32768</v>
      </c>
      <c r="BD188" s="52">
        <f t="shared" si="710"/>
        <v>16384</v>
      </c>
      <c r="BE188" s="52">
        <f t="shared" si="711"/>
        <v>8192</v>
      </c>
      <c r="BF188" s="52">
        <f t="shared" si="712"/>
        <v>0</v>
      </c>
      <c r="BG188" s="52">
        <f t="shared" si="713"/>
        <v>2048</v>
      </c>
      <c r="BH188" s="52">
        <f t="shared" si="714"/>
        <v>1024</v>
      </c>
      <c r="BI188" s="52">
        <f t="shared" si="715"/>
        <v>512</v>
      </c>
      <c r="BJ188" s="52">
        <f t="shared" si="716"/>
        <v>256</v>
      </c>
      <c r="BK188" s="52">
        <f t="shared" si="717"/>
        <v>128</v>
      </c>
      <c r="BL188" s="52">
        <f t="shared" si="718"/>
        <v>64</v>
      </c>
      <c r="BM188" s="52">
        <f t="shared" si="719"/>
        <v>32</v>
      </c>
      <c r="BN188" s="52">
        <f t="shared" si="720"/>
        <v>16</v>
      </c>
      <c r="BO188" s="52">
        <f t="shared" si="721"/>
        <v>8</v>
      </c>
      <c r="BP188" s="52">
        <f t="shared" si="722"/>
        <v>4</v>
      </c>
      <c r="BQ188" s="52">
        <f t="shared" si="723"/>
        <v>2</v>
      </c>
      <c r="BR188" s="64">
        <f t="shared" si="724"/>
        <v>1</v>
      </c>
      <c r="BS188" s="67">
        <f t="shared" si="725"/>
        <v>192511</v>
      </c>
    </row>
    <row r="189" spans="2:71">
      <c r="B189" s="224"/>
      <c r="C189" s="45" t="str">
        <f>'Memory Regions'!B18</f>
        <v>VRAM_BG1_CELLDATA</v>
      </c>
      <c r="D189" s="51" t="str">
        <f t="shared" ref="D189:AI189" si="729">IF(OR(TEXT(D83,"0")="1",TEXT(D83,"0")="A",TEXT(D83,"0")="M"),"1","0")</f>
        <v>0</v>
      </c>
      <c r="E189" s="52" t="str">
        <f t="shared" si="729"/>
        <v>0</v>
      </c>
      <c r="F189" s="52" t="str">
        <f t="shared" si="729"/>
        <v>0</v>
      </c>
      <c r="G189" s="52" t="str">
        <f t="shared" si="729"/>
        <v>0</v>
      </c>
      <c r="H189" s="52" t="str">
        <f t="shared" si="729"/>
        <v>0</v>
      </c>
      <c r="I189" s="52" t="str">
        <f t="shared" si="729"/>
        <v>0</v>
      </c>
      <c r="J189" s="52" t="str">
        <f t="shared" si="729"/>
        <v>0</v>
      </c>
      <c r="K189" s="52" t="str">
        <f t="shared" si="729"/>
        <v>0</v>
      </c>
      <c r="L189" s="52" t="str">
        <f t="shared" si="729"/>
        <v>0</v>
      </c>
      <c r="M189" s="52" t="str">
        <f t="shared" si="729"/>
        <v>0</v>
      </c>
      <c r="N189" s="52" t="str">
        <f t="shared" si="729"/>
        <v>0</v>
      </c>
      <c r="O189" s="52" t="str">
        <f t="shared" si="729"/>
        <v>0</v>
      </c>
      <c r="P189" s="52" t="str">
        <f t="shared" si="729"/>
        <v>0</v>
      </c>
      <c r="Q189" s="52" t="str">
        <f t="shared" si="729"/>
        <v>0</v>
      </c>
      <c r="R189" s="52" t="str">
        <f t="shared" si="729"/>
        <v>1</v>
      </c>
      <c r="S189" s="52" t="str">
        <f t="shared" si="729"/>
        <v>0</v>
      </c>
      <c r="T189" s="52" t="str">
        <f t="shared" si="729"/>
        <v>1</v>
      </c>
      <c r="U189" s="52" t="str">
        <f t="shared" si="729"/>
        <v>1</v>
      </c>
      <c r="V189" s="52" t="str">
        <f t="shared" si="729"/>
        <v>1</v>
      </c>
      <c r="W189" s="52" t="str">
        <f t="shared" si="729"/>
        <v>1</v>
      </c>
      <c r="X189" s="52" t="str">
        <f t="shared" si="729"/>
        <v>1</v>
      </c>
      <c r="Y189" s="52" t="str">
        <f t="shared" si="729"/>
        <v>1</v>
      </c>
      <c r="Z189" s="52" t="str">
        <f t="shared" si="729"/>
        <v>1</v>
      </c>
      <c r="AA189" s="52" t="str">
        <f t="shared" si="729"/>
        <v>1</v>
      </c>
      <c r="AB189" s="52" t="str">
        <f t="shared" si="729"/>
        <v>1</v>
      </c>
      <c r="AC189" s="52" t="str">
        <f t="shared" si="729"/>
        <v>1</v>
      </c>
      <c r="AD189" s="52" t="str">
        <f t="shared" si="729"/>
        <v>1</v>
      </c>
      <c r="AE189" s="52" t="str">
        <f t="shared" si="729"/>
        <v>1</v>
      </c>
      <c r="AF189" s="52" t="str">
        <f t="shared" si="729"/>
        <v>1</v>
      </c>
      <c r="AG189" s="52" t="str">
        <f t="shared" si="729"/>
        <v>1</v>
      </c>
      <c r="AH189" s="52" t="str">
        <f t="shared" si="729"/>
        <v>1</v>
      </c>
      <c r="AI189" s="53" t="str">
        <f t="shared" si="729"/>
        <v>1</v>
      </c>
      <c r="AJ189" s="125" t="str">
        <f t="shared" si="692"/>
        <v>2FFFF</v>
      </c>
      <c r="AM189" s="51">
        <f t="shared" si="693"/>
        <v>0</v>
      </c>
      <c r="AN189" s="52">
        <f t="shared" si="694"/>
        <v>0</v>
      </c>
      <c r="AO189" s="52">
        <f t="shared" si="695"/>
        <v>0</v>
      </c>
      <c r="AP189" s="52">
        <f t="shared" si="696"/>
        <v>0</v>
      </c>
      <c r="AQ189" s="52">
        <f t="shared" si="697"/>
        <v>0</v>
      </c>
      <c r="AR189" s="52">
        <f t="shared" si="698"/>
        <v>0</v>
      </c>
      <c r="AS189" s="52">
        <f t="shared" si="699"/>
        <v>0</v>
      </c>
      <c r="AT189" s="52">
        <f t="shared" si="700"/>
        <v>0</v>
      </c>
      <c r="AU189" s="52">
        <f t="shared" si="701"/>
        <v>0</v>
      </c>
      <c r="AV189" s="52">
        <f t="shared" si="702"/>
        <v>0</v>
      </c>
      <c r="AW189" s="52">
        <f t="shared" si="703"/>
        <v>0</v>
      </c>
      <c r="AX189" s="52">
        <f t="shared" si="704"/>
        <v>0</v>
      </c>
      <c r="AY189" s="52">
        <f t="shared" si="705"/>
        <v>0</v>
      </c>
      <c r="AZ189" s="52">
        <f t="shared" si="706"/>
        <v>0</v>
      </c>
      <c r="BA189" s="52">
        <f t="shared" si="707"/>
        <v>131072</v>
      </c>
      <c r="BB189" s="52">
        <f t="shared" si="708"/>
        <v>0</v>
      </c>
      <c r="BC189" s="52">
        <f t="shared" si="709"/>
        <v>32768</v>
      </c>
      <c r="BD189" s="52">
        <f t="shared" si="710"/>
        <v>16384</v>
      </c>
      <c r="BE189" s="52">
        <f t="shared" si="711"/>
        <v>8192</v>
      </c>
      <c r="BF189" s="52">
        <f t="shared" si="712"/>
        <v>4096</v>
      </c>
      <c r="BG189" s="52">
        <f t="shared" si="713"/>
        <v>2048</v>
      </c>
      <c r="BH189" s="52">
        <f t="shared" si="714"/>
        <v>1024</v>
      </c>
      <c r="BI189" s="52">
        <f t="shared" si="715"/>
        <v>512</v>
      </c>
      <c r="BJ189" s="52">
        <f t="shared" si="716"/>
        <v>256</v>
      </c>
      <c r="BK189" s="52">
        <f t="shared" si="717"/>
        <v>128</v>
      </c>
      <c r="BL189" s="52">
        <f t="shared" si="718"/>
        <v>64</v>
      </c>
      <c r="BM189" s="52">
        <f t="shared" si="719"/>
        <v>32</v>
      </c>
      <c r="BN189" s="52">
        <f t="shared" si="720"/>
        <v>16</v>
      </c>
      <c r="BO189" s="52">
        <f t="shared" si="721"/>
        <v>8</v>
      </c>
      <c r="BP189" s="52">
        <f t="shared" si="722"/>
        <v>4</v>
      </c>
      <c r="BQ189" s="52">
        <f t="shared" si="723"/>
        <v>2</v>
      </c>
      <c r="BR189" s="64">
        <f t="shared" si="724"/>
        <v>1</v>
      </c>
      <c r="BS189" s="67">
        <f t="shared" si="725"/>
        <v>196607</v>
      </c>
    </row>
    <row r="190" spans="2:71">
      <c r="B190" s="224"/>
      <c r="C190" s="45" t="str">
        <f>'Memory Regions'!B19</f>
        <v>VRAM_BG2_CELLDATA</v>
      </c>
      <c r="D190" s="51" t="str">
        <f t="shared" ref="D190:AI190" si="730">IF(OR(TEXT(D84,"0")="1",TEXT(D84,"0")="A",TEXT(D84,"0")="M"),"1","0")</f>
        <v>0</v>
      </c>
      <c r="E190" s="52" t="str">
        <f t="shared" si="730"/>
        <v>0</v>
      </c>
      <c r="F190" s="52" t="str">
        <f t="shared" si="730"/>
        <v>0</v>
      </c>
      <c r="G190" s="52" t="str">
        <f t="shared" si="730"/>
        <v>0</v>
      </c>
      <c r="H190" s="52" t="str">
        <f t="shared" si="730"/>
        <v>0</v>
      </c>
      <c r="I190" s="52" t="str">
        <f t="shared" si="730"/>
        <v>0</v>
      </c>
      <c r="J190" s="52" t="str">
        <f t="shared" si="730"/>
        <v>0</v>
      </c>
      <c r="K190" s="52" t="str">
        <f t="shared" si="730"/>
        <v>0</v>
      </c>
      <c r="L190" s="52" t="str">
        <f t="shared" si="730"/>
        <v>0</v>
      </c>
      <c r="M190" s="52" t="str">
        <f t="shared" si="730"/>
        <v>0</v>
      </c>
      <c r="N190" s="52" t="str">
        <f t="shared" si="730"/>
        <v>0</v>
      </c>
      <c r="O190" s="52" t="str">
        <f t="shared" si="730"/>
        <v>0</v>
      </c>
      <c r="P190" s="52" t="str">
        <f t="shared" si="730"/>
        <v>0</v>
      </c>
      <c r="Q190" s="52" t="str">
        <f t="shared" si="730"/>
        <v>0</v>
      </c>
      <c r="R190" s="52" t="str">
        <f t="shared" si="730"/>
        <v>0</v>
      </c>
      <c r="S190" s="52" t="str">
        <f t="shared" si="730"/>
        <v>1</v>
      </c>
      <c r="T190" s="52" t="str">
        <f t="shared" si="730"/>
        <v>1</v>
      </c>
      <c r="U190" s="52" t="str">
        <f t="shared" si="730"/>
        <v>1</v>
      </c>
      <c r="V190" s="52" t="str">
        <f t="shared" si="730"/>
        <v>1</v>
      </c>
      <c r="W190" s="52" t="str">
        <f t="shared" si="730"/>
        <v>0</v>
      </c>
      <c r="X190" s="52" t="str">
        <f t="shared" si="730"/>
        <v>1</v>
      </c>
      <c r="Y190" s="52" t="str">
        <f t="shared" si="730"/>
        <v>1</v>
      </c>
      <c r="Z190" s="52" t="str">
        <f t="shared" si="730"/>
        <v>1</v>
      </c>
      <c r="AA190" s="52" t="str">
        <f t="shared" si="730"/>
        <v>1</v>
      </c>
      <c r="AB190" s="52" t="str">
        <f t="shared" si="730"/>
        <v>1</v>
      </c>
      <c r="AC190" s="52" t="str">
        <f t="shared" si="730"/>
        <v>1</v>
      </c>
      <c r="AD190" s="52" t="str">
        <f t="shared" si="730"/>
        <v>1</v>
      </c>
      <c r="AE190" s="52" t="str">
        <f t="shared" si="730"/>
        <v>1</v>
      </c>
      <c r="AF190" s="52" t="str">
        <f t="shared" si="730"/>
        <v>1</v>
      </c>
      <c r="AG190" s="52" t="str">
        <f t="shared" si="730"/>
        <v>1</v>
      </c>
      <c r="AH190" s="52" t="str">
        <f t="shared" si="730"/>
        <v>1</v>
      </c>
      <c r="AI190" s="53" t="str">
        <f t="shared" si="730"/>
        <v>1</v>
      </c>
      <c r="AJ190" s="125" t="str">
        <f t="shared" si="648"/>
        <v>1EFFF</v>
      </c>
      <c r="AM190" s="51">
        <f t="shared" ref="AM190:AM194" si="731">2^D$112*D190</f>
        <v>0</v>
      </c>
      <c r="AN190" s="52">
        <f t="shared" ref="AN190:AN194" si="732">2^E$112*E190</f>
        <v>0</v>
      </c>
      <c r="AO190" s="52">
        <f t="shared" ref="AO190:AO194" si="733">2^F$112*F190</f>
        <v>0</v>
      </c>
      <c r="AP190" s="52">
        <f t="shared" ref="AP190:AP194" si="734">2^G$112*G190</f>
        <v>0</v>
      </c>
      <c r="AQ190" s="52">
        <f t="shared" ref="AQ190:AQ194" si="735">2^H$112*H190</f>
        <v>0</v>
      </c>
      <c r="AR190" s="52">
        <f t="shared" ref="AR190:AR194" si="736">2^I$112*I190</f>
        <v>0</v>
      </c>
      <c r="AS190" s="52">
        <f t="shared" ref="AS190:AS194" si="737">2^J$112*J190</f>
        <v>0</v>
      </c>
      <c r="AT190" s="52">
        <f t="shared" ref="AT190:AT194" si="738">2^K$112*K190</f>
        <v>0</v>
      </c>
      <c r="AU190" s="52">
        <f t="shared" ref="AU190:AU194" si="739">2^L$112*L190</f>
        <v>0</v>
      </c>
      <c r="AV190" s="52">
        <f t="shared" ref="AV190:AV194" si="740">2^M$112*M190</f>
        <v>0</v>
      </c>
      <c r="AW190" s="52">
        <f t="shared" ref="AW190:AW194" si="741">2^N$112*N190</f>
        <v>0</v>
      </c>
      <c r="AX190" s="52">
        <f t="shared" ref="AX190:AX194" si="742">2^O$112*O190</f>
        <v>0</v>
      </c>
      <c r="AY190" s="52">
        <f t="shared" ref="AY190:AY194" si="743">2^P$112*P190</f>
        <v>0</v>
      </c>
      <c r="AZ190" s="52">
        <f t="shared" ref="AZ190:AZ194" si="744">2^Q$112*Q190</f>
        <v>0</v>
      </c>
      <c r="BA190" s="52">
        <f t="shared" ref="BA190:BA194" si="745">2^R$112*R190</f>
        <v>0</v>
      </c>
      <c r="BB190" s="52">
        <f t="shared" ref="BB190:BB194" si="746">2^S$112*S190</f>
        <v>65536</v>
      </c>
      <c r="BC190" s="52">
        <f t="shared" ref="BC190:BC194" si="747">2^T$112*T190</f>
        <v>32768</v>
      </c>
      <c r="BD190" s="52">
        <f t="shared" ref="BD190:BD194" si="748">2^U$112*U190</f>
        <v>16384</v>
      </c>
      <c r="BE190" s="52">
        <f t="shared" ref="BE190:BE194" si="749">2^V$112*V190</f>
        <v>8192</v>
      </c>
      <c r="BF190" s="52">
        <f t="shared" ref="BF190:BF194" si="750">2^W$112*W190</f>
        <v>0</v>
      </c>
      <c r="BG190" s="52">
        <f t="shared" ref="BG190:BG194" si="751">2^X$112*X190</f>
        <v>2048</v>
      </c>
      <c r="BH190" s="52">
        <f t="shared" ref="BH190:BH194" si="752">2^Y$112*Y190</f>
        <v>1024</v>
      </c>
      <c r="BI190" s="52">
        <f t="shared" ref="BI190:BI194" si="753">2^Z$112*Z190</f>
        <v>512</v>
      </c>
      <c r="BJ190" s="52">
        <f t="shared" ref="BJ190:BJ194" si="754">2^AA$112*AA190</f>
        <v>256</v>
      </c>
      <c r="BK190" s="52">
        <f t="shared" ref="BK190:BK194" si="755">2^AB$112*AB190</f>
        <v>128</v>
      </c>
      <c r="BL190" s="52">
        <f t="shared" ref="BL190:BL194" si="756">2^AC$112*AC190</f>
        <v>64</v>
      </c>
      <c r="BM190" s="52">
        <f t="shared" ref="BM190:BM194" si="757">2^AD$112*AD190</f>
        <v>32</v>
      </c>
      <c r="BN190" s="52">
        <f t="shared" ref="BN190:BN194" si="758">2^AE$112*AE190</f>
        <v>16</v>
      </c>
      <c r="BO190" s="52">
        <f t="shared" ref="BO190:BO194" si="759">2^AF$112*AF190</f>
        <v>8</v>
      </c>
      <c r="BP190" s="52">
        <f t="shared" ref="BP190:BP194" si="760">2^AG$112*AG190</f>
        <v>4</v>
      </c>
      <c r="BQ190" s="52">
        <f t="shared" ref="BQ190:BQ194" si="761">2^AH$112*AH190</f>
        <v>2</v>
      </c>
      <c r="BR190" s="64">
        <f t="shared" ref="BR190:BR194" si="762">2^AI$112*AI190</f>
        <v>1</v>
      </c>
      <c r="BS190" s="67">
        <f t="shared" ref="BS190:BS194" si="763">SUM(AM190:BR190)</f>
        <v>126975</v>
      </c>
    </row>
    <row r="191" spans="2:71">
      <c r="B191" s="224"/>
      <c r="C191" s="45" t="str">
        <f>'Memory Regions'!B20</f>
        <v>VRAM_PALETTE</v>
      </c>
      <c r="D191" s="51" t="str">
        <f t="shared" ref="D191:AI191" si="764">IF(OR(TEXT(D85,"0")="1",TEXT(D85,"0")="A",TEXT(D85,"0")="M"),"1","0")</f>
        <v>0</v>
      </c>
      <c r="E191" s="52" t="str">
        <f t="shared" si="764"/>
        <v>0</v>
      </c>
      <c r="F191" s="52" t="str">
        <f t="shared" si="764"/>
        <v>0</v>
      </c>
      <c r="G191" s="52" t="str">
        <f t="shared" si="764"/>
        <v>0</v>
      </c>
      <c r="H191" s="52" t="str">
        <f t="shared" si="764"/>
        <v>0</v>
      </c>
      <c r="I191" s="52" t="str">
        <f t="shared" si="764"/>
        <v>0</v>
      </c>
      <c r="J191" s="52" t="str">
        <f t="shared" si="764"/>
        <v>0</v>
      </c>
      <c r="K191" s="52" t="str">
        <f t="shared" si="764"/>
        <v>0</v>
      </c>
      <c r="L191" s="52" t="str">
        <f t="shared" si="764"/>
        <v>0</v>
      </c>
      <c r="M191" s="52" t="str">
        <f t="shared" si="764"/>
        <v>0</v>
      </c>
      <c r="N191" s="52" t="str">
        <f t="shared" si="764"/>
        <v>0</v>
      </c>
      <c r="O191" s="52" t="str">
        <f t="shared" si="764"/>
        <v>0</v>
      </c>
      <c r="P191" s="52" t="str">
        <f t="shared" si="764"/>
        <v>0</v>
      </c>
      <c r="Q191" s="52" t="str">
        <f t="shared" si="764"/>
        <v>0</v>
      </c>
      <c r="R191" s="52" t="str">
        <f t="shared" si="764"/>
        <v>1</v>
      </c>
      <c r="S191" s="52" t="str">
        <f t="shared" si="764"/>
        <v>1</v>
      </c>
      <c r="T191" s="52" t="str">
        <f t="shared" si="764"/>
        <v>1</v>
      </c>
      <c r="U191" s="52" t="str">
        <f t="shared" si="764"/>
        <v>1</v>
      </c>
      <c r="V191" s="52" t="str">
        <f t="shared" si="764"/>
        <v>1</v>
      </c>
      <c r="W191" s="52" t="str">
        <f t="shared" si="764"/>
        <v>1</v>
      </c>
      <c r="X191" s="52" t="str">
        <f t="shared" si="764"/>
        <v>1</v>
      </c>
      <c r="Y191" s="52" t="str">
        <f t="shared" si="764"/>
        <v>1</v>
      </c>
      <c r="Z191" s="52" t="str">
        <f t="shared" si="764"/>
        <v>1</v>
      </c>
      <c r="AA191" s="52" t="str">
        <f t="shared" si="764"/>
        <v>1</v>
      </c>
      <c r="AB191" s="52" t="str">
        <f t="shared" si="764"/>
        <v>1</v>
      </c>
      <c r="AC191" s="52" t="str">
        <f t="shared" si="764"/>
        <v>1</v>
      </c>
      <c r="AD191" s="52" t="str">
        <f t="shared" si="764"/>
        <v>1</v>
      </c>
      <c r="AE191" s="52" t="str">
        <f t="shared" si="764"/>
        <v>1</v>
      </c>
      <c r="AF191" s="52" t="str">
        <f t="shared" si="764"/>
        <v>1</v>
      </c>
      <c r="AG191" s="52" t="str">
        <f t="shared" si="764"/>
        <v>1</v>
      </c>
      <c r="AH191" s="52" t="str">
        <f t="shared" si="764"/>
        <v>1</v>
      </c>
      <c r="AI191" s="53" t="str">
        <f t="shared" si="764"/>
        <v>1</v>
      </c>
      <c r="AJ191" s="125" t="str">
        <f t="shared" si="648"/>
        <v>3FFFF</v>
      </c>
      <c r="AM191" s="51">
        <f t="shared" si="731"/>
        <v>0</v>
      </c>
      <c r="AN191" s="52">
        <f t="shared" si="732"/>
        <v>0</v>
      </c>
      <c r="AO191" s="52">
        <f t="shared" si="733"/>
        <v>0</v>
      </c>
      <c r="AP191" s="52">
        <f t="shared" si="734"/>
        <v>0</v>
      </c>
      <c r="AQ191" s="52">
        <f t="shared" si="735"/>
        <v>0</v>
      </c>
      <c r="AR191" s="52">
        <f t="shared" si="736"/>
        <v>0</v>
      </c>
      <c r="AS191" s="52">
        <f t="shared" si="737"/>
        <v>0</v>
      </c>
      <c r="AT191" s="52">
        <f t="shared" si="738"/>
        <v>0</v>
      </c>
      <c r="AU191" s="52">
        <f t="shared" si="739"/>
        <v>0</v>
      </c>
      <c r="AV191" s="52">
        <f t="shared" si="740"/>
        <v>0</v>
      </c>
      <c r="AW191" s="52">
        <f t="shared" si="741"/>
        <v>0</v>
      </c>
      <c r="AX191" s="52">
        <f t="shared" si="742"/>
        <v>0</v>
      </c>
      <c r="AY191" s="52">
        <f t="shared" si="743"/>
        <v>0</v>
      </c>
      <c r="AZ191" s="52">
        <f t="shared" si="744"/>
        <v>0</v>
      </c>
      <c r="BA191" s="52">
        <f t="shared" si="745"/>
        <v>131072</v>
      </c>
      <c r="BB191" s="52">
        <f t="shared" si="746"/>
        <v>65536</v>
      </c>
      <c r="BC191" s="52">
        <f t="shared" si="747"/>
        <v>32768</v>
      </c>
      <c r="BD191" s="52">
        <f t="shared" si="748"/>
        <v>16384</v>
      </c>
      <c r="BE191" s="52">
        <f t="shared" si="749"/>
        <v>8192</v>
      </c>
      <c r="BF191" s="52">
        <f t="shared" si="750"/>
        <v>4096</v>
      </c>
      <c r="BG191" s="52">
        <f t="shared" si="751"/>
        <v>2048</v>
      </c>
      <c r="BH191" s="52">
        <f t="shared" si="752"/>
        <v>1024</v>
      </c>
      <c r="BI191" s="52">
        <f t="shared" si="753"/>
        <v>512</v>
      </c>
      <c r="BJ191" s="52">
        <f t="shared" si="754"/>
        <v>256</v>
      </c>
      <c r="BK191" s="52">
        <f t="shared" si="755"/>
        <v>128</v>
      </c>
      <c r="BL191" s="52">
        <f t="shared" si="756"/>
        <v>64</v>
      </c>
      <c r="BM191" s="52">
        <f t="shared" si="757"/>
        <v>32</v>
      </c>
      <c r="BN191" s="52">
        <f t="shared" si="758"/>
        <v>16</v>
      </c>
      <c r="BO191" s="52">
        <f t="shared" si="759"/>
        <v>8</v>
      </c>
      <c r="BP191" s="52">
        <f t="shared" si="760"/>
        <v>4</v>
      </c>
      <c r="BQ191" s="52">
        <f t="shared" si="761"/>
        <v>2</v>
      </c>
      <c r="BR191" s="64">
        <f t="shared" si="762"/>
        <v>1</v>
      </c>
      <c r="BS191" s="67">
        <f t="shared" si="763"/>
        <v>262143</v>
      </c>
    </row>
    <row r="192" spans="2:71">
      <c r="B192" s="224"/>
      <c r="C192" s="45" t="str">
        <f>'Memory Regions'!B21</f>
        <v>VRAM_SPRITE_REGISTERS</v>
      </c>
      <c r="D192" s="51" t="str">
        <f t="shared" ref="D192:AI192" si="765">IF(OR(TEXT(D86,"0")="1",TEXT(D86,"0")="A",TEXT(D86,"0")="M"),"1","0")</f>
        <v>0</v>
      </c>
      <c r="E192" s="52" t="str">
        <f t="shared" si="765"/>
        <v>0</v>
      </c>
      <c r="F192" s="52" t="str">
        <f t="shared" si="765"/>
        <v>0</v>
      </c>
      <c r="G192" s="52" t="str">
        <f t="shared" si="765"/>
        <v>0</v>
      </c>
      <c r="H192" s="52" t="str">
        <f t="shared" si="765"/>
        <v>0</v>
      </c>
      <c r="I192" s="52" t="str">
        <f t="shared" si="765"/>
        <v>0</v>
      </c>
      <c r="J192" s="52" t="str">
        <f t="shared" si="765"/>
        <v>0</v>
      </c>
      <c r="K192" s="52" t="str">
        <f t="shared" si="765"/>
        <v>0</v>
      </c>
      <c r="L192" s="52" t="str">
        <f t="shared" si="765"/>
        <v>0</v>
      </c>
      <c r="M192" s="52" t="str">
        <f t="shared" si="765"/>
        <v>0</v>
      </c>
      <c r="N192" s="52" t="str">
        <f t="shared" si="765"/>
        <v>0</v>
      </c>
      <c r="O192" s="52" t="str">
        <f t="shared" si="765"/>
        <v>0</v>
      </c>
      <c r="P192" s="52" t="str">
        <f t="shared" si="765"/>
        <v>0</v>
      </c>
      <c r="Q192" s="52" t="str">
        <f t="shared" si="765"/>
        <v>0</v>
      </c>
      <c r="R192" s="52" t="str">
        <f t="shared" si="765"/>
        <v>0</v>
      </c>
      <c r="S192" s="52" t="str">
        <f t="shared" si="765"/>
        <v>1</v>
      </c>
      <c r="T192" s="52" t="str">
        <f t="shared" si="765"/>
        <v>1</v>
      </c>
      <c r="U192" s="52" t="str">
        <f t="shared" si="765"/>
        <v>1</v>
      </c>
      <c r="V192" s="52" t="str">
        <f t="shared" si="765"/>
        <v>1</v>
      </c>
      <c r="W192" s="52" t="str">
        <f t="shared" si="765"/>
        <v>1</v>
      </c>
      <c r="X192" s="52" t="str">
        <f t="shared" si="765"/>
        <v>1</v>
      </c>
      <c r="Y192" s="52" t="str">
        <f t="shared" si="765"/>
        <v>1</v>
      </c>
      <c r="Z192" s="52" t="str">
        <f t="shared" si="765"/>
        <v>1</v>
      </c>
      <c r="AA192" s="52" t="str">
        <f t="shared" si="765"/>
        <v>1</v>
      </c>
      <c r="AB192" s="52" t="str">
        <f t="shared" si="765"/>
        <v>1</v>
      </c>
      <c r="AC192" s="52" t="str">
        <f t="shared" si="765"/>
        <v>1</v>
      </c>
      <c r="AD192" s="52" t="str">
        <f t="shared" si="765"/>
        <v>1</v>
      </c>
      <c r="AE192" s="52" t="str">
        <f t="shared" si="765"/>
        <v>1</v>
      </c>
      <c r="AF192" s="52" t="str">
        <f t="shared" si="765"/>
        <v>1</v>
      </c>
      <c r="AG192" s="52" t="str">
        <f t="shared" si="765"/>
        <v>1</v>
      </c>
      <c r="AH192" s="52" t="str">
        <f t="shared" si="765"/>
        <v>1</v>
      </c>
      <c r="AI192" s="53" t="str">
        <f t="shared" si="765"/>
        <v>1</v>
      </c>
      <c r="AJ192" s="125" t="str">
        <f t="shared" si="648"/>
        <v>1FFFF</v>
      </c>
      <c r="AM192" s="51">
        <f t="shared" si="731"/>
        <v>0</v>
      </c>
      <c r="AN192" s="52">
        <f t="shared" si="732"/>
        <v>0</v>
      </c>
      <c r="AO192" s="52">
        <f t="shared" si="733"/>
        <v>0</v>
      </c>
      <c r="AP192" s="52">
        <f t="shared" si="734"/>
        <v>0</v>
      </c>
      <c r="AQ192" s="52">
        <f t="shared" si="735"/>
        <v>0</v>
      </c>
      <c r="AR192" s="52">
        <f t="shared" si="736"/>
        <v>0</v>
      </c>
      <c r="AS192" s="52">
        <f t="shared" si="737"/>
        <v>0</v>
      </c>
      <c r="AT192" s="52">
        <f t="shared" si="738"/>
        <v>0</v>
      </c>
      <c r="AU192" s="52">
        <f t="shared" si="739"/>
        <v>0</v>
      </c>
      <c r="AV192" s="52">
        <f t="shared" si="740"/>
        <v>0</v>
      </c>
      <c r="AW192" s="52">
        <f t="shared" si="741"/>
        <v>0</v>
      </c>
      <c r="AX192" s="52">
        <f t="shared" si="742"/>
        <v>0</v>
      </c>
      <c r="AY192" s="52">
        <f t="shared" si="743"/>
        <v>0</v>
      </c>
      <c r="AZ192" s="52">
        <f t="shared" si="744"/>
        <v>0</v>
      </c>
      <c r="BA192" s="52">
        <f t="shared" si="745"/>
        <v>0</v>
      </c>
      <c r="BB192" s="52">
        <f t="shared" si="746"/>
        <v>65536</v>
      </c>
      <c r="BC192" s="52">
        <f t="shared" si="747"/>
        <v>32768</v>
      </c>
      <c r="BD192" s="52">
        <f t="shared" si="748"/>
        <v>16384</v>
      </c>
      <c r="BE192" s="52">
        <f t="shared" si="749"/>
        <v>8192</v>
      </c>
      <c r="BF192" s="52">
        <f t="shared" si="750"/>
        <v>4096</v>
      </c>
      <c r="BG192" s="52">
        <f t="shared" si="751"/>
        <v>2048</v>
      </c>
      <c r="BH192" s="52">
        <f t="shared" si="752"/>
        <v>1024</v>
      </c>
      <c r="BI192" s="52">
        <f t="shared" si="753"/>
        <v>512</v>
      </c>
      <c r="BJ192" s="52">
        <f t="shared" si="754"/>
        <v>256</v>
      </c>
      <c r="BK192" s="52">
        <f t="shared" si="755"/>
        <v>128</v>
      </c>
      <c r="BL192" s="52">
        <f t="shared" si="756"/>
        <v>64</v>
      </c>
      <c r="BM192" s="52">
        <f t="shared" si="757"/>
        <v>32</v>
      </c>
      <c r="BN192" s="52">
        <f t="shared" si="758"/>
        <v>16</v>
      </c>
      <c r="BO192" s="52">
        <f t="shared" si="759"/>
        <v>8</v>
      </c>
      <c r="BP192" s="52">
        <f t="shared" si="760"/>
        <v>4</v>
      </c>
      <c r="BQ192" s="52">
        <f t="shared" si="761"/>
        <v>2</v>
      </c>
      <c r="BR192" s="64">
        <f t="shared" si="762"/>
        <v>1</v>
      </c>
      <c r="BS192" s="67">
        <f t="shared" si="763"/>
        <v>131071</v>
      </c>
    </row>
    <row r="193" spans="2:71">
      <c r="B193" s="224"/>
      <c r="C193" s="45" t="str">
        <f>'Memory Regions'!B22</f>
        <v>VRAM_SPRITE_IMAGES</v>
      </c>
      <c r="D193" s="51" t="str">
        <f t="shared" ref="D193:AI193" si="766">IF(OR(TEXT(D87,"0")="1",TEXT(D87,"0")="A",TEXT(D87,"0")="M"),"1","0")</f>
        <v>0</v>
      </c>
      <c r="E193" s="52" t="str">
        <f t="shared" si="766"/>
        <v>0</v>
      </c>
      <c r="F193" s="52" t="str">
        <f t="shared" si="766"/>
        <v>0</v>
      </c>
      <c r="G193" s="52" t="str">
        <f t="shared" si="766"/>
        <v>0</v>
      </c>
      <c r="H193" s="52" t="str">
        <f t="shared" si="766"/>
        <v>0</v>
      </c>
      <c r="I193" s="52" t="str">
        <f t="shared" si="766"/>
        <v>0</v>
      </c>
      <c r="J193" s="52" t="str">
        <f t="shared" si="766"/>
        <v>0</v>
      </c>
      <c r="K193" s="52" t="str">
        <f t="shared" si="766"/>
        <v>0</v>
      </c>
      <c r="L193" s="52" t="str">
        <f t="shared" si="766"/>
        <v>0</v>
      </c>
      <c r="M193" s="52" t="str">
        <f t="shared" si="766"/>
        <v>0</v>
      </c>
      <c r="N193" s="52" t="str">
        <f t="shared" si="766"/>
        <v>0</v>
      </c>
      <c r="O193" s="52" t="str">
        <f t="shared" si="766"/>
        <v>0</v>
      </c>
      <c r="P193" s="52" t="str">
        <f t="shared" si="766"/>
        <v>0</v>
      </c>
      <c r="Q193" s="52" t="str">
        <f t="shared" si="766"/>
        <v>0</v>
      </c>
      <c r="R193" s="52" t="str">
        <f t="shared" si="766"/>
        <v>0</v>
      </c>
      <c r="S193" s="52" t="str">
        <f t="shared" si="766"/>
        <v>0</v>
      </c>
      <c r="T193" s="52" t="str">
        <f t="shared" si="766"/>
        <v>1</v>
      </c>
      <c r="U193" s="52" t="str">
        <f t="shared" si="766"/>
        <v>1</v>
      </c>
      <c r="V193" s="52" t="str">
        <f t="shared" si="766"/>
        <v>1</v>
      </c>
      <c r="W193" s="52" t="str">
        <f t="shared" si="766"/>
        <v>1</v>
      </c>
      <c r="X193" s="52" t="str">
        <f t="shared" si="766"/>
        <v>1</v>
      </c>
      <c r="Y193" s="52" t="str">
        <f t="shared" si="766"/>
        <v>1</v>
      </c>
      <c r="Z193" s="52" t="str">
        <f t="shared" si="766"/>
        <v>1</v>
      </c>
      <c r="AA193" s="52" t="str">
        <f t="shared" si="766"/>
        <v>1</v>
      </c>
      <c r="AB193" s="52" t="str">
        <f t="shared" si="766"/>
        <v>1</v>
      </c>
      <c r="AC193" s="52" t="str">
        <f t="shared" si="766"/>
        <v>1</v>
      </c>
      <c r="AD193" s="52" t="str">
        <f t="shared" si="766"/>
        <v>1</v>
      </c>
      <c r="AE193" s="52" t="str">
        <f t="shared" si="766"/>
        <v>1</v>
      </c>
      <c r="AF193" s="52" t="str">
        <f t="shared" si="766"/>
        <v>1</v>
      </c>
      <c r="AG193" s="52" t="str">
        <f t="shared" si="766"/>
        <v>1</v>
      </c>
      <c r="AH193" s="52" t="str">
        <f t="shared" si="766"/>
        <v>1</v>
      </c>
      <c r="AI193" s="53" t="str">
        <f t="shared" si="766"/>
        <v>1</v>
      </c>
      <c r="AJ193" s="125" t="str">
        <f t="shared" si="648"/>
        <v>FFFF</v>
      </c>
      <c r="AM193" s="51">
        <f t="shared" si="731"/>
        <v>0</v>
      </c>
      <c r="AN193" s="52">
        <f t="shared" si="732"/>
        <v>0</v>
      </c>
      <c r="AO193" s="52">
        <f t="shared" si="733"/>
        <v>0</v>
      </c>
      <c r="AP193" s="52">
        <f t="shared" si="734"/>
        <v>0</v>
      </c>
      <c r="AQ193" s="52">
        <f t="shared" si="735"/>
        <v>0</v>
      </c>
      <c r="AR193" s="52">
        <f t="shared" si="736"/>
        <v>0</v>
      </c>
      <c r="AS193" s="52">
        <f t="shared" si="737"/>
        <v>0</v>
      </c>
      <c r="AT193" s="52">
        <f t="shared" si="738"/>
        <v>0</v>
      </c>
      <c r="AU193" s="52">
        <f t="shared" si="739"/>
        <v>0</v>
      </c>
      <c r="AV193" s="52">
        <f t="shared" si="740"/>
        <v>0</v>
      </c>
      <c r="AW193" s="52">
        <f t="shared" si="741"/>
        <v>0</v>
      </c>
      <c r="AX193" s="52">
        <f t="shared" si="742"/>
        <v>0</v>
      </c>
      <c r="AY193" s="52">
        <f t="shared" si="743"/>
        <v>0</v>
      </c>
      <c r="AZ193" s="52">
        <f t="shared" si="744"/>
        <v>0</v>
      </c>
      <c r="BA193" s="52">
        <f t="shared" si="745"/>
        <v>0</v>
      </c>
      <c r="BB193" s="52">
        <f t="shared" si="746"/>
        <v>0</v>
      </c>
      <c r="BC193" s="52">
        <f t="shared" si="747"/>
        <v>32768</v>
      </c>
      <c r="BD193" s="52">
        <f t="shared" si="748"/>
        <v>16384</v>
      </c>
      <c r="BE193" s="52">
        <f t="shared" si="749"/>
        <v>8192</v>
      </c>
      <c r="BF193" s="52">
        <f t="shared" si="750"/>
        <v>4096</v>
      </c>
      <c r="BG193" s="52">
        <f t="shared" si="751"/>
        <v>2048</v>
      </c>
      <c r="BH193" s="52">
        <f t="shared" si="752"/>
        <v>1024</v>
      </c>
      <c r="BI193" s="52">
        <f t="shared" si="753"/>
        <v>512</v>
      </c>
      <c r="BJ193" s="52">
        <f t="shared" si="754"/>
        <v>256</v>
      </c>
      <c r="BK193" s="52">
        <f t="shared" si="755"/>
        <v>128</v>
      </c>
      <c r="BL193" s="52">
        <f t="shared" si="756"/>
        <v>64</v>
      </c>
      <c r="BM193" s="52">
        <f t="shared" si="757"/>
        <v>32</v>
      </c>
      <c r="BN193" s="52">
        <f t="shared" si="758"/>
        <v>16</v>
      </c>
      <c r="BO193" s="52">
        <f t="shared" si="759"/>
        <v>8</v>
      </c>
      <c r="BP193" s="52">
        <f t="shared" si="760"/>
        <v>4</v>
      </c>
      <c r="BQ193" s="52">
        <f t="shared" si="761"/>
        <v>2</v>
      </c>
      <c r="BR193" s="64">
        <f t="shared" si="762"/>
        <v>1</v>
      </c>
      <c r="BS193" s="67">
        <f t="shared" si="763"/>
        <v>65535</v>
      </c>
    </row>
    <row r="194" spans="2:71" ht="15.75" thickBot="1">
      <c r="B194" s="225"/>
      <c r="C194" s="46" t="str">
        <f>'Memory Regions'!B23</f>
        <v>not_used</v>
      </c>
      <c r="D194" s="51" t="str">
        <f t="shared" ref="D194:AI194" si="767">IF(OR(TEXT(D88,"0")="1",TEXT(D88,"0")="A",TEXT(D88,"0")="M"),"1","0")</f>
        <v>0</v>
      </c>
      <c r="E194" s="52" t="str">
        <f t="shared" si="767"/>
        <v>0</v>
      </c>
      <c r="F194" s="52" t="str">
        <f t="shared" si="767"/>
        <v>0</v>
      </c>
      <c r="G194" s="52" t="str">
        <f t="shared" si="767"/>
        <v>0</v>
      </c>
      <c r="H194" s="52" t="str">
        <f t="shared" si="767"/>
        <v>0</v>
      </c>
      <c r="I194" s="52" t="str">
        <f t="shared" si="767"/>
        <v>0</v>
      </c>
      <c r="J194" s="52" t="str">
        <f t="shared" si="767"/>
        <v>0</v>
      </c>
      <c r="K194" s="52" t="str">
        <f t="shared" si="767"/>
        <v>0</v>
      </c>
      <c r="L194" s="52" t="str">
        <f t="shared" si="767"/>
        <v>0</v>
      </c>
      <c r="M194" s="52" t="str">
        <f t="shared" si="767"/>
        <v>0</v>
      </c>
      <c r="N194" s="52" t="str">
        <f t="shared" si="767"/>
        <v>0</v>
      </c>
      <c r="O194" s="52" t="str">
        <f t="shared" si="767"/>
        <v>0</v>
      </c>
      <c r="P194" s="52" t="str">
        <f t="shared" si="767"/>
        <v>0</v>
      </c>
      <c r="Q194" s="52" t="str">
        <f t="shared" si="767"/>
        <v>0</v>
      </c>
      <c r="R194" s="52" t="str">
        <f t="shared" si="767"/>
        <v>0</v>
      </c>
      <c r="S194" s="52" t="str">
        <f t="shared" si="767"/>
        <v>0</v>
      </c>
      <c r="T194" s="52" t="str">
        <f t="shared" si="767"/>
        <v>0</v>
      </c>
      <c r="U194" s="52" t="str">
        <f t="shared" si="767"/>
        <v>0</v>
      </c>
      <c r="V194" s="52" t="str">
        <f t="shared" si="767"/>
        <v>0</v>
      </c>
      <c r="W194" s="52" t="str">
        <f t="shared" si="767"/>
        <v>0</v>
      </c>
      <c r="X194" s="52" t="str">
        <f t="shared" si="767"/>
        <v>0</v>
      </c>
      <c r="Y194" s="52" t="str">
        <f t="shared" si="767"/>
        <v>0</v>
      </c>
      <c r="Z194" s="52" t="str">
        <f t="shared" si="767"/>
        <v>0</v>
      </c>
      <c r="AA194" s="52" t="str">
        <f t="shared" si="767"/>
        <v>0</v>
      </c>
      <c r="AB194" s="52" t="str">
        <f t="shared" si="767"/>
        <v>0</v>
      </c>
      <c r="AC194" s="52" t="str">
        <f t="shared" si="767"/>
        <v>0</v>
      </c>
      <c r="AD194" s="52" t="str">
        <f t="shared" si="767"/>
        <v>0</v>
      </c>
      <c r="AE194" s="52" t="str">
        <f t="shared" si="767"/>
        <v>0</v>
      </c>
      <c r="AF194" s="52" t="str">
        <f t="shared" si="767"/>
        <v>0</v>
      </c>
      <c r="AG194" s="52" t="str">
        <f t="shared" si="767"/>
        <v>0</v>
      </c>
      <c r="AH194" s="52" t="str">
        <f t="shared" si="767"/>
        <v>0</v>
      </c>
      <c r="AI194" s="53" t="str">
        <f t="shared" si="767"/>
        <v>0</v>
      </c>
      <c r="AJ194" s="125" t="str">
        <f t="shared" si="648"/>
        <v>0</v>
      </c>
      <c r="AM194" s="51">
        <f t="shared" si="731"/>
        <v>0</v>
      </c>
      <c r="AN194" s="52">
        <f t="shared" si="732"/>
        <v>0</v>
      </c>
      <c r="AO194" s="52">
        <f t="shared" si="733"/>
        <v>0</v>
      </c>
      <c r="AP194" s="52">
        <f t="shared" si="734"/>
        <v>0</v>
      </c>
      <c r="AQ194" s="52">
        <f t="shared" si="735"/>
        <v>0</v>
      </c>
      <c r="AR194" s="52">
        <f t="shared" si="736"/>
        <v>0</v>
      </c>
      <c r="AS194" s="52">
        <f t="shared" si="737"/>
        <v>0</v>
      </c>
      <c r="AT194" s="52">
        <f t="shared" si="738"/>
        <v>0</v>
      </c>
      <c r="AU194" s="52">
        <f t="shared" si="739"/>
        <v>0</v>
      </c>
      <c r="AV194" s="52">
        <f t="shared" si="740"/>
        <v>0</v>
      </c>
      <c r="AW194" s="52">
        <f t="shared" si="741"/>
        <v>0</v>
      </c>
      <c r="AX194" s="52">
        <f t="shared" si="742"/>
        <v>0</v>
      </c>
      <c r="AY194" s="52">
        <f t="shared" si="743"/>
        <v>0</v>
      </c>
      <c r="AZ194" s="52">
        <f t="shared" si="744"/>
        <v>0</v>
      </c>
      <c r="BA194" s="52">
        <f t="shared" si="745"/>
        <v>0</v>
      </c>
      <c r="BB194" s="52">
        <f t="shared" si="746"/>
        <v>0</v>
      </c>
      <c r="BC194" s="52">
        <f t="shared" si="747"/>
        <v>0</v>
      </c>
      <c r="BD194" s="52">
        <f t="shared" si="748"/>
        <v>0</v>
      </c>
      <c r="BE194" s="52">
        <f t="shared" si="749"/>
        <v>0</v>
      </c>
      <c r="BF194" s="52">
        <f t="shared" si="750"/>
        <v>0</v>
      </c>
      <c r="BG194" s="52">
        <f t="shared" si="751"/>
        <v>0</v>
      </c>
      <c r="BH194" s="52">
        <f t="shared" si="752"/>
        <v>0</v>
      </c>
      <c r="BI194" s="52">
        <f t="shared" si="753"/>
        <v>0</v>
      </c>
      <c r="BJ194" s="52">
        <f t="shared" si="754"/>
        <v>0</v>
      </c>
      <c r="BK194" s="52">
        <f t="shared" si="755"/>
        <v>0</v>
      </c>
      <c r="BL194" s="52">
        <f t="shared" si="756"/>
        <v>0</v>
      </c>
      <c r="BM194" s="52">
        <f t="shared" si="757"/>
        <v>0</v>
      </c>
      <c r="BN194" s="52">
        <f t="shared" si="758"/>
        <v>0</v>
      </c>
      <c r="BO194" s="52">
        <f t="shared" si="759"/>
        <v>0</v>
      </c>
      <c r="BP194" s="52">
        <f t="shared" si="760"/>
        <v>0</v>
      </c>
      <c r="BQ194" s="52">
        <f t="shared" si="761"/>
        <v>0</v>
      </c>
      <c r="BR194" s="64">
        <f t="shared" si="762"/>
        <v>0</v>
      </c>
      <c r="BS194" s="67">
        <f t="shared" si="763"/>
        <v>0</v>
      </c>
    </row>
    <row r="195" spans="2:71">
      <c r="B195" s="223" t="s">
        <v>38</v>
      </c>
      <c r="C195" s="47" t="s">
        <v>34</v>
      </c>
      <c r="D195" s="51" t="str">
        <f t="shared" ref="D195:AI200" si="768">IF(OR(TEXT(D89,"0")="1",TEXT(D89,"0")="A",TEXT(D89,"0")="M"),"1","0")</f>
        <v>0</v>
      </c>
      <c r="E195" s="52" t="str">
        <f t="shared" si="768"/>
        <v>0</v>
      </c>
      <c r="F195" s="52" t="str">
        <f t="shared" si="768"/>
        <v>0</v>
      </c>
      <c r="G195" s="52" t="str">
        <f t="shared" si="768"/>
        <v>0</v>
      </c>
      <c r="H195" s="52" t="str">
        <f t="shared" si="768"/>
        <v>0</v>
      </c>
      <c r="I195" s="52" t="str">
        <f t="shared" si="768"/>
        <v>0</v>
      </c>
      <c r="J195" s="52" t="str">
        <f t="shared" si="768"/>
        <v>0</v>
      </c>
      <c r="K195" s="52" t="str">
        <f t="shared" si="768"/>
        <v>0</v>
      </c>
      <c r="L195" s="52" t="str">
        <f t="shared" si="768"/>
        <v>0</v>
      </c>
      <c r="M195" s="52" t="str">
        <f t="shared" si="768"/>
        <v>0</v>
      </c>
      <c r="N195" s="52" t="str">
        <f t="shared" si="768"/>
        <v>0</v>
      </c>
      <c r="O195" s="52" t="str">
        <f t="shared" si="768"/>
        <v>0</v>
      </c>
      <c r="P195" s="52" t="str">
        <f t="shared" si="768"/>
        <v>0</v>
      </c>
      <c r="Q195" s="52" t="str">
        <f t="shared" si="768"/>
        <v>0</v>
      </c>
      <c r="R195" s="52" t="str">
        <f t="shared" si="768"/>
        <v>0</v>
      </c>
      <c r="S195" s="52" t="str">
        <f t="shared" si="768"/>
        <v>0</v>
      </c>
      <c r="T195" s="52" t="str">
        <f t="shared" si="768"/>
        <v>0</v>
      </c>
      <c r="U195" s="52" t="str">
        <f t="shared" si="768"/>
        <v>0</v>
      </c>
      <c r="V195" s="52" t="str">
        <f t="shared" si="768"/>
        <v>0</v>
      </c>
      <c r="W195" s="52" t="str">
        <f t="shared" si="768"/>
        <v>0</v>
      </c>
      <c r="X195" s="52" t="str">
        <f t="shared" si="768"/>
        <v>0</v>
      </c>
      <c r="Y195" s="52" t="str">
        <f t="shared" si="768"/>
        <v>0</v>
      </c>
      <c r="Z195" s="52" t="str">
        <f t="shared" si="768"/>
        <v>0</v>
      </c>
      <c r="AA195" s="52" t="str">
        <f t="shared" si="768"/>
        <v>0</v>
      </c>
      <c r="AB195" s="52" t="str">
        <f t="shared" si="768"/>
        <v>0</v>
      </c>
      <c r="AC195" s="52" t="str">
        <f t="shared" si="768"/>
        <v>0</v>
      </c>
      <c r="AD195" s="52" t="str">
        <f t="shared" si="768"/>
        <v>0</v>
      </c>
      <c r="AE195" s="52" t="str">
        <f t="shared" si="768"/>
        <v>0</v>
      </c>
      <c r="AF195" s="52" t="str">
        <f t="shared" si="768"/>
        <v>0</v>
      </c>
      <c r="AG195" s="52" t="str">
        <f t="shared" si="768"/>
        <v>0</v>
      </c>
      <c r="AH195" s="52" t="str">
        <f t="shared" si="768"/>
        <v>1</v>
      </c>
      <c r="AI195" s="53" t="str">
        <f t="shared" si="768"/>
        <v>1</v>
      </c>
      <c r="AJ195" s="125" t="str">
        <f t="shared" si="648"/>
        <v>3</v>
      </c>
      <c r="AM195" s="51">
        <f t="shared" si="681"/>
        <v>0</v>
      </c>
      <c r="AN195" s="52">
        <f t="shared" si="649"/>
        <v>0</v>
      </c>
      <c r="AO195" s="52">
        <f t="shared" si="650"/>
        <v>0</v>
      </c>
      <c r="AP195" s="52">
        <f t="shared" si="651"/>
        <v>0</v>
      </c>
      <c r="AQ195" s="52">
        <f t="shared" si="652"/>
        <v>0</v>
      </c>
      <c r="AR195" s="52">
        <f t="shared" si="653"/>
        <v>0</v>
      </c>
      <c r="AS195" s="52">
        <f t="shared" si="654"/>
        <v>0</v>
      </c>
      <c r="AT195" s="52">
        <f t="shared" si="655"/>
        <v>0</v>
      </c>
      <c r="AU195" s="52">
        <f t="shared" si="656"/>
        <v>0</v>
      </c>
      <c r="AV195" s="52">
        <f t="shared" si="657"/>
        <v>0</v>
      </c>
      <c r="AW195" s="52">
        <f t="shared" si="658"/>
        <v>0</v>
      </c>
      <c r="AX195" s="52">
        <f t="shared" si="659"/>
        <v>0</v>
      </c>
      <c r="AY195" s="52">
        <f t="shared" si="660"/>
        <v>0</v>
      </c>
      <c r="AZ195" s="52">
        <f t="shared" si="661"/>
        <v>0</v>
      </c>
      <c r="BA195" s="52">
        <f t="shared" si="662"/>
        <v>0</v>
      </c>
      <c r="BB195" s="52">
        <f t="shared" si="663"/>
        <v>0</v>
      </c>
      <c r="BC195" s="52">
        <f t="shared" si="664"/>
        <v>0</v>
      </c>
      <c r="BD195" s="52">
        <f t="shared" si="665"/>
        <v>0</v>
      </c>
      <c r="BE195" s="52">
        <f t="shared" si="666"/>
        <v>0</v>
      </c>
      <c r="BF195" s="52">
        <f t="shared" si="667"/>
        <v>0</v>
      </c>
      <c r="BG195" s="52">
        <f t="shared" si="668"/>
        <v>0</v>
      </c>
      <c r="BH195" s="52">
        <f t="shared" si="669"/>
        <v>0</v>
      </c>
      <c r="BI195" s="52">
        <f t="shared" si="670"/>
        <v>0</v>
      </c>
      <c r="BJ195" s="52">
        <f t="shared" si="671"/>
        <v>0</v>
      </c>
      <c r="BK195" s="52">
        <f t="shared" si="672"/>
        <v>0</v>
      </c>
      <c r="BL195" s="52">
        <f t="shared" si="673"/>
        <v>0</v>
      </c>
      <c r="BM195" s="52">
        <f t="shared" si="674"/>
        <v>0</v>
      </c>
      <c r="BN195" s="52">
        <f t="shared" si="675"/>
        <v>0</v>
      </c>
      <c r="BO195" s="52">
        <f t="shared" si="676"/>
        <v>0</v>
      </c>
      <c r="BP195" s="52">
        <f t="shared" si="677"/>
        <v>0</v>
      </c>
      <c r="BQ195" s="52">
        <f t="shared" si="678"/>
        <v>2</v>
      </c>
      <c r="BR195" s="64">
        <f t="shared" si="679"/>
        <v>1</v>
      </c>
      <c r="BS195" s="67">
        <f t="shared" si="682"/>
        <v>3</v>
      </c>
    </row>
    <row r="196" spans="2:71">
      <c r="B196" s="224"/>
      <c r="C196" s="47" t="s">
        <v>75</v>
      </c>
      <c r="D196" s="51" t="str">
        <f t="shared" si="768"/>
        <v>0</v>
      </c>
      <c r="E196" s="52" t="str">
        <f t="shared" si="768"/>
        <v>0</v>
      </c>
      <c r="F196" s="52" t="str">
        <f t="shared" si="768"/>
        <v>0</v>
      </c>
      <c r="G196" s="52" t="str">
        <f t="shared" si="768"/>
        <v>0</v>
      </c>
      <c r="H196" s="52" t="str">
        <f t="shared" si="768"/>
        <v>0</v>
      </c>
      <c r="I196" s="52" t="str">
        <f t="shared" si="768"/>
        <v>0</v>
      </c>
      <c r="J196" s="52" t="str">
        <f t="shared" si="768"/>
        <v>0</v>
      </c>
      <c r="K196" s="52" t="str">
        <f t="shared" si="768"/>
        <v>0</v>
      </c>
      <c r="L196" s="52" t="str">
        <f t="shared" si="768"/>
        <v>0</v>
      </c>
      <c r="M196" s="52" t="str">
        <f t="shared" si="768"/>
        <v>0</v>
      </c>
      <c r="N196" s="52" t="str">
        <f t="shared" si="768"/>
        <v>0</v>
      </c>
      <c r="O196" s="52" t="str">
        <f t="shared" si="768"/>
        <v>0</v>
      </c>
      <c r="P196" s="52" t="str">
        <f t="shared" si="768"/>
        <v>0</v>
      </c>
      <c r="Q196" s="52" t="str">
        <f t="shared" si="768"/>
        <v>0</v>
      </c>
      <c r="R196" s="52" t="str">
        <f t="shared" si="768"/>
        <v>0</v>
      </c>
      <c r="S196" s="52" t="str">
        <f t="shared" si="768"/>
        <v>0</v>
      </c>
      <c r="T196" s="52" t="str">
        <f t="shared" si="768"/>
        <v>0</v>
      </c>
      <c r="U196" s="52" t="str">
        <f t="shared" si="768"/>
        <v>0</v>
      </c>
      <c r="V196" s="52" t="str">
        <f t="shared" si="768"/>
        <v>0</v>
      </c>
      <c r="W196" s="52" t="str">
        <f t="shared" si="768"/>
        <v>0</v>
      </c>
      <c r="X196" s="52" t="str">
        <f t="shared" si="768"/>
        <v>0</v>
      </c>
      <c r="Y196" s="52" t="str">
        <f t="shared" si="768"/>
        <v>0</v>
      </c>
      <c r="Z196" s="52" t="str">
        <f t="shared" si="768"/>
        <v>0</v>
      </c>
      <c r="AA196" s="52" t="str">
        <f t="shared" si="768"/>
        <v>0</v>
      </c>
      <c r="AB196" s="52" t="str">
        <f t="shared" si="768"/>
        <v>0</v>
      </c>
      <c r="AC196" s="52" t="str">
        <f t="shared" si="768"/>
        <v>0</v>
      </c>
      <c r="AD196" s="52" t="str">
        <f t="shared" si="768"/>
        <v>0</v>
      </c>
      <c r="AE196" s="52" t="str">
        <f t="shared" si="768"/>
        <v>0</v>
      </c>
      <c r="AF196" s="52" t="str">
        <f t="shared" si="768"/>
        <v>0</v>
      </c>
      <c r="AG196" s="52" t="str">
        <f t="shared" si="768"/>
        <v>0</v>
      </c>
      <c r="AH196" s="52" t="str">
        <f t="shared" si="768"/>
        <v>1</v>
      </c>
      <c r="AI196" s="53" t="str">
        <f t="shared" si="768"/>
        <v>1</v>
      </c>
      <c r="AJ196" s="125" t="str">
        <f t="shared" ref="AJ196" si="769">DEC2HEX(BS196)</f>
        <v>3</v>
      </c>
      <c r="AM196" s="51">
        <f t="shared" ref="AM196" si="770">2^D$112*D196</f>
        <v>0</v>
      </c>
      <c r="AN196" s="52">
        <f t="shared" ref="AN196" si="771">2^E$112*E196</f>
        <v>0</v>
      </c>
      <c r="AO196" s="52">
        <f t="shared" ref="AO196" si="772">2^F$112*F196</f>
        <v>0</v>
      </c>
      <c r="AP196" s="52">
        <f t="shared" ref="AP196" si="773">2^G$112*G196</f>
        <v>0</v>
      </c>
      <c r="AQ196" s="52">
        <f t="shared" ref="AQ196" si="774">2^H$112*H196</f>
        <v>0</v>
      </c>
      <c r="AR196" s="52">
        <f t="shared" ref="AR196" si="775">2^I$112*I196</f>
        <v>0</v>
      </c>
      <c r="AS196" s="52">
        <f t="shared" ref="AS196" si="776">2^J$112*J196</f>
        <v>0</v>
      </c>
      <c r="AT196" s="52">
        <f t="shared" ref="AT196" si="777">2^K$112*K196</f>
        <v>0</v>
      </c>
      <c r="AU196" s="52">
        <f t="shared" ref="AU196" si="778">2^L$112*L196</f>
        <v>0</v>
      </c>
      <c r="AV196" s="52">
        <f t="shared" ref="AV196" si="779">2^M$112*M196</f>
        <v>0</v>
      </c>
      <c r="AW196" s="52">
        <f t="shared" ref="AW196" si="780">2^N$112*N196</f>
        <v>0</v>
      </c>
      <c r="AX196" s="52">
        <f t="shared" ref="AX196" si="781">2^O$112*O196</f>
        <v>0</v>
      </c>
      <c r="AY196" s="52">
        <f t="shared" ref="AY196" si="782">2^P$112*P196</f>
        <v>0</v>
      </c>
      <c r="AZ196" s="52">
        <f t="shared" ref="AZ196" si="783">2^Q$112*Q196</f>
        <v>0</v>
      </c>
      <c r="BA196" s="52">
        <f t="shared" ref="BA196" si="784">2^R$112*R196</f>
        <v>0</v>
      </c>
      <c r="BB196" s="52">
        <f t="shared" ref="BB196" si="785">2^S$112*S196</f>
        <v>0</v>
      </c>
      <c r="BC196" s="52">
        <f t="shared" ref="BC196" si="786">2^T$112*T196</f>
        <v>0</v>
      </c>
      <c r="BD196" s="52">
        <f t="shared" ref="BD196" si="787">2^U$112*U196</f>
        <v>0</v>
      </c>
      <c r="BE196" s="52">
        <f t="shared" ref="BE196" si="788">2^V$112*V196</f>
        <v>0</v>
      </c>
      <c r="BF196" s="52">
        <f t="shared" ref="BF196" si="789">2^W$112*W196</f>
        <v>0</v>
      </c>
      <c r="BG196" s="52">
        <f t="shared" ref="BG196" si="790">2^X$112*X196</f>
        <v>0</v>
      </c>
      <c r="BH196" s="52">
        <f t="shared" ref="BH196" si="791">2^Y$112*Y196</f>
        <v>0</v>
      </c>
      <c r="BI196" s="52">
        <f t="shared" ref="BI196" si="792">2^Z$112*Z196</f>
        <v>0</v>
      </c>
      <c r="BJ196" s="52">
        <f t="shared" ref="BJ196" si="793">2^AA$112*AA196</f>
        <v>0</v>
      </c>
      <c r="BK196" s="52">
        <f t="shared" ref="BK196" si="794">2^AB$112*AB196</f>
        <v>0</v>
      </c>
      <c r="BL196" s="52">
        <f t="shared" ref="BL196" si="795">2^AC$112*AC196</f>
        <v>0</v>
      </c>
      <c r="BM196" s="52">
        <f t="shared" ref="BM196" si="796">2^AD$112*AD196</f>
        <v>0</v>
      </c>
      <c r="BN196" s="52">
        <f t="shared" ref="BN196" si="797">2^AE$112*AE196</f>
        <v>0</v>
      </c>
      <c r="BO196" s="52">
        <f t="shared" ref="BO196" si="798">2^AF$112*AF196</f>
        <v>0</v>
      </c>
      <c r="BP196" s="52">
        <f t="shared" ref="BP196" si="799">2^AG$112*AG196</f>
        <v>0</v>
      </c>
      <c r="BQ196" s="52">
        <f t="shared" ref="BQ196" si="800">2^AH$112*AH196</f>
        <v>2</v>
      </c>
      <c r="BR196" s="64">
        <f t="shared" ref="BR196" si="801">2^AI$112*AI196</f>
        <v>1</v>
      </c>
      <c r="BS196" s="67">
        <f t="shared" ref="BS196" si="802">SUM(AM196:BR196)</f>
        <v>3</v>
      </c>
    </row>
    <row r="197" spans="2:71">
      <c r="B197" s="224"/>
      <c r="C197" s="47" t="s">
        <v>76</v>
      </c>
      <c r="D197" s="51" t="str">
        <f t="shared" si="768"/>
        <v>0</v>
      </c>
      <c r="E197" s="52" t="str">
        <f t="shared" si="768"/>
        <v>0</v>
      </c>
      <c r="F197" s="52" t="str">
        <f t="shared" si="768"/>
        <v>0</v>
      </c>
      <c r="G197" s="52" t="str">
        <f t="shared" si="768"/>
        <v>0</v>
      </c>
      <c r="H197" s="52" t="str">
        <f t="shared" si="768"/>
        <v>0</v>
      </c>
      <c r="I197" s="52" t="str">
        <f t="shared" si="768"/>
        <v>0</v>
      </c>
      <c r="J197" s="52" t="str">
        <f t="shared" si="768"/>
        <v>0</v>
      </c>
      <c r="K197" s="52" t="str">
        <f t="shared" si="768"/>
        <v>0</v>
      </c>
      <c r="L197" s="52" t="str">
        <f t="shared" si="768"/>
        <v>0</v>
      </c>
      <c r="M197" s="52" t="str">
        <f t="shared" si="768"/>
        <v>0</v>
      </c>
      <c r="N197" s="52" t="str">
        <f t="shared" si="768"/>
        <v>0</v>
      </c>
      <c r="O197" s="52" t="str">
        <f t="shared" si="768"/>
        <v>0</v>
      </c>
      <c r="P197" s="52" t="str">
        <f t="shared" si="768"/>
        <v>0</v>
      </c>
      <c r="Q197" s="52" t="str">
        <f t="shared" si="768"/>
        <v>0</v>
      </c>
      <c r="R197" s="52" t="str">
        <f t="shared" si="768"/>
        <v>0</v>
      </c>
      <c r="S197" s="52" t="str">
        <f t="shared" si="768"/>
        <v>0</v>
      </c>
      <c r="T197" s="52" t="str">
        <f t="shared" si="768"/>
        <v>0</v>
      </c>
      <c r="U197" s="52" t="str">
        <f t="shared" si="768"/>
        <v>0</v>
      </c>
      <c r="V197" s="52" t="str">
        <f t="shared" si="768"/>
        <v>0</v>
      </c>
      <c r="W197" s="52" t="str">
        <f t="shared" si="768"/>
        <v>0</v>
      </c>
      <c r="X197" s="52" t="str">
        <f t="shared" si="768"/>
        <v>0</v>
      </c>
      <c r="Y197" s="52" t="str">
        <f t="shared" si="768"/>
        <v>0</v>
      </c>
      <c r="Z197" s="52" t="str">
        <f t="shared" si="768"/>
        <v>0</v>
      </c>
      <c r="AA197" s="52" t="str">
        <f t="shared" si="768"/>
        <v>0</v>
      </c>
      <c r="AB197" s="52" t="str">
        <f t="shared" si="768"/>
        <v>0</v>
      </c>
      <c r="AC197" s="52" t="str">
        <f t="shared" si="768"/>
        <v>0</v>
      </c>
      <c r="AD197" s="52" t="str">
        <f t="shared" si="768"/>
        <v>0</v>
      </c>
      <c r="AE197" s="52" t="str">
        <f t="shared" si="768"/>
        <v>0</v>
      </c>
      <c r="AF197" s="52" t="str">
        <f t="shared" si="768"/>
        <v>0</v>
      </c>
      <c r="AG197" s="52" t="str">
        <f t="shared" si="768"/>
        <v>1</v>
      </c>
      <c r="AH197" s="52" t="str">
        <f t="shared" si="768"/>
        <v>1</v>
      </c>
      <c r="AI197" s="53" t="str">
        <f t="shared" si="768"/>
        <v>1</v>
      </c>
      <c r="AJ197" s="125" t="str">
        <f t="shared" ref="AJ197" si="803">DEC2HEX(BS197)</f>
        <v>7</v>
      </c>
      <c r="AM197" s="51">
        <f t="shared" ref="AM197" si="804">2^D$112*D197</f>
        <v>0</v>
      </c>
      <c r="AN197" s="52">
        <f t="shared" ref="AN197" si="805">2^E$112*E197</f>
        <v>0</v>
      </c>
      <c r="AO197" s="52">
        <f t="shared" ref="AO197" si="806">2^F$112*F197</f>
        <v>0</v>
      </c>
      <c r="AP197" s="52">
        <f t="shared" ref="AP197" si="807">2^G$112*G197</f>
        <v>0</v>
      </c>
      <c r="AQ197" s="52">
        <f t="shared" ref="AQ197" si="808">2^H$112*H197</f>
        <v>0</v>
      </c>
      <c r="AR197" s="52">
        <f t="shared" ref="AR197" si="809">2^I$112*I197</f>
        <v>0</v>
      </c>
      <c r="AS197" s="52">
        <f t="shared" ref="AS197" si="810">2^J$112*J197</f>
        <v>0</v>
      </c>
      <c r="AT197" s="52">
        <f t="shared" ref="AT197" si="811">2^K$112*K197</f>
        <v>0</v>
      </c>
      <c r="AU197" s="52">
        <f t="shared" ref="AU197" si="812">2^L$112*L197</f>
        <v>0</v>
      </c>
      <c r="AV197" s="52">
        <f t="shared" ref="AV197" si="813">2^M$112*M197</f>
        <v>0</v>
      </c>
      <c r="AW197" s="52">
        <f t="shared" ref="AW197" si="814">2^N$112*N197</f>
        <v>0</v>
      </c>
      <c r="AX197" s="52">
        <f t="shared" ref="AX197" si="815">2^O$112*O197</f>
        <v>0</v>
      </c>
      <c r="AY197" s="52">
        <f t="shared" ref="AY197" si="816">2^P$112*P197</f>
        <v>0</v>
      </c>
      <c r="AZ197" s="52">
        <f t="shared" ref="AZ197" si="817">2^Q$112*Q197</f>
        <v>0</v>
      </c>
      <c r="BA197" s="52">
        <f t="shared" ref="BA197" si="818">2^R$112*R197</f>
        <v>0</v>
      </c>
      <c r="BB197" s="52">
        <f t="shared" ref="BB197" si="819">2^S$112*S197</f>
        <v>0</v>
      </c>
      <c r="BC197" s="52">
        <f t="shared" ref="BC197" si="820">2^T$112*T197</f>
        <v>0</v>
      </c>
      <c r="BD197" s="52">
        <f t="shared" ref="BD197" si="821">2^U$112*U197</f>
        <v>0</v>
      </c>
      <c r="BE197" s="52">
        <f t="shared" ref="BE197" si="822">2^V$112*V197</f>
        <v>0</v>
      </c>
      <c r="BF197" s="52">
        <f t="shared" ref="BF197" si="823">2^W$112*W197</f>
        <v>0</v>
      </c>
      <c r="BG197" s="52">
        <f t="shared" ref="BG197" si="824">2^X$112*X197</f>
        <v>0</v>
      </c>
      <c r="BH197" s="52">
        <f t="shared" ref="BH197" si="825">2^Y$112*Y197</f>
        <v>0</v>
      </c>
      <c r="BI197" s="52">
        <f t="shared" ref="BI197" si="826">2^Z$112*Z197</f>
        <v>0</v>
      </c>
      <c r="BJ197" s="52">
        <f t="shared" ref="BJ197" si="827">2^AA$112*AA197</f>
        <v>0</v>
      </c>
      <c r="BK197" s="52">
        <f t="shared" ref="BK197" si="828">2^AB$112*AB197</f>
        <v>0</v>
      </c>
      <c r="BL197" s="52">
        <f t="shared" ref="BL197" si="829">2^AC$112*AC197</f>
        <v>0</v>
      </c>
      <c r="BM197" s="52">
        <f t="shared" ref="BM197" si="830">2^AD$112*AD197</f>
        <v>0</v>
      </c>
      <c r="BN197" s="52">
        <f t="shared" ref="BN197" si="831">2^AE$112*AE197</f>
        <v>0</v>
      </c>
      <c r="BO197" s="52">
        <f t="shared" ref="BO197" si="832">2^AF$112*AF197</f>
        <v>0</v>
      </c>
      <c r="BP197" s="52">
        <f t="shared" ref="BP197" si="833">2^AG$112*AG197</f>
        <v>4</v>
      </c>
      <c r="BQ197" s="52">
        <f t="shared" ref="BQ197" si="834">2^AH$112*AH197</f>
        <v>2</v>
      </c>
      <c r="BR197" s="64">
        <f t="shared" ref="BR197" si="835">2^AI$112*AI197</f>
        <v>1</v>
      </c>
      <c r="BS197" s="67">
        <f t="shared" ref="BS197" si="836">SUM(AM197:BR197)</f>
        <v>7</v>
      </c>
    </row>
    <row r="198" spans="2:71">
      <c r="B198" s="224"/>
      <c r="C198" s="47" t="s">
        <v>77</v>
      </c>
      <c r="D198" s="51" t="str">
        <f t="shared" si="768"/>
        <v>0</v>
      </c>
      <c r="E198" s="52" t="str">
        <f t="shared" si="768"/>
        <v>0</v>
      </c>
      <c r="F198" s="52" t="str">
        <f t="shared" si="768"/>
        <v>0</v>
      </c>
      <c r="G198" s="52" t="str">
        <f t="shared" si="768"/>
        <v>0</v>
      </c>
      <c r="H198" s="52" t="str">
        <f t="shared" si="768"/>
        <v>0</v>
      </c>
      <c r="I198" s="52" t="str">
        <f t="shared" si="768"/>
        <v>0</v>
      </c>
      <c r="J198" s="52" t="str">
        <f t="shared" si="768"/>
        <v>0</v>
      </c>
      <c r="K198" s="52" t="str">
        <f t="shared" si="768"/>
        <v>0</v>
      </c>
      <c r="L198" s="52" t="str">
        <f t="shared" si="768"/>
        <v>0</v>
      </c>
      <c r="M198" s="52" t="str">
        <f t="shared" si="768"/>
        <v>0</v>
      </c>
      <c r="N198" s="52" t="str">
        <f t="shared" si="768"/>
        <v>0</v>
      </c>
      <c r="O198" s="52" t="str">
        <f t="shared" si="768"/>
        <v>0</v>
      </c>
      <c r="P198" s="52" t="str">
        <f t="shared" si="768"/>
        <v>0</v>
      </c>
      <c r="Q198" s="52" t="str">
        <f t="shared" si="768"/>
        <v>0</v>
      </c>
      <c r="R198" s="52" t="str">
        <f t="shared" si="768"/>
        <v>0</v>
      </c>
      <c r="S198" s="52" t="str">
        <f t="shared" si="768"/>
        <v>0</v>
      </c>
      <c r="T198" s="52" t="str">
        <f t="shared" si="768"/>
        <v>0</v>
      </c>
      <c r="U198" s="52" t="str">
        <f t="shared" si="768"/>
        <v>0</v>
      </c>
      <c r="V198" s="52" t="str">
        <f t="shared" si="768"/>
        <v>0</v>
      </c>
      <c r="W198" s="52" t="str">
        <f t="shared" si="768"/>
        <v>0</v>
      </c>
      <c r="X198" s="52" t="str">
        <f t="shared" si="768"/>
        <v>0</v>
      </c>
      <c r="Y198" s="52" t="str">
        <f t="shared" si="768"/>
        <v>0</v>
      </c>
      <c r="Z198" s="52" t="str">
        <f t="shared" si="768"/>
        <v>0</v>
      </c>
      <c r="AA198" s="52" t="str">
        <f t="shared" si="768"/>
        <v>0</v>
      </c>
      <c r="AB198" s="52" t="str">
        <f t="shared" si="768"/>
        <v>0</v>
      </c>
      <c r="AC198" s="52" t="str">
        <f t="shared" si="768"/>
        <v>0</v>
      </c>
      <c r="AD198" s="52" t="str">
        <f t="shared" si="768"/>
        <v>0</v>
      </c>
      <c r="AE198" s="52" t="str">
        <f t="shared" si="768"/>
        <v>0</v>
      </c>
      <c r="AF198" s="52" t="str">
        <f t="shared" si="768"/>
        <v>1</v>
      </c>
      <c r="AG198" s="52" t="str">
        <f t="shared" si="768"/>
        <v>0</v>
      </c>
      <c r="AH198" s="52" t="str">
        <f t="shared" si="768"/>
        <v>1</v>
      </c>
      <c r="AI198" s="53" t="str">
        <f t="shared" si="768"/>
        <v>1</v>
      </c>
      <c r="AJ198" s="125" t="str">
        <f t="shared" ref="AJ198" si="837">DEC2HEX(BS198)</f>
        <v>B</v>
      </c>
      <c r="AM198" s="51">
        <f t="shared" ref="AM198" si="838">2^D$112*D198</f>
        <v>0</v>
      </c>
      <c r="AN198" s="52">
        <f t="shared" ref="AN198" si="839">2^E$112*E198</f>
        <v>0</v>
      </c>
      <c r="AO198" s="52">
        <f t="shared" ref="AO198" si="840">2^F$112*F198</f>
        <v>0</v>
      </c>
      <c r="AP198" s="52">
        <f t="shared" ref="AP198" si="841">2^G$112*G198</f>
        <v>0</v>
      </c>
      <c r="AQ198" s="52">
        <f t="shared" ref="AQ198" si="842">2^H$112*H198</f>
        <v>0</v>
      </c>
      <c r="AR198" s="52">
        <f t="shared" ref="AR198" si="843">2^I$112*I198</f>
        <v>0</v>
      </c>
      <c r="AS198" s="52">
        <f t="shared" ref="AS198" si="844">2^J$112*J198</f>
        <v>0</v>
      </c>
      <c r="AT198" s="52">
        <f t="shared" ref="AT198" si="845">2^K$112*K198</f>
        <v>0</v>
      </c>
      <c r="AU198" s="52">
        <f t="shared" ref="AU198" si="846">2^L$112*L198</f>
        <v>0</v>
      </c>
      <c r="AV198" s="52">
        <f t="shared" ref="AV198" si="847">2^M$112*M198</f>
        <v>0</v>
      </c>
      <c r="AW198" s="52">
        <f t="shared" ref="AW198" si="848">2^N$112*N198</f>
        <v>0</v>
      </c>
      <c r="AX198" s="52">
        <f t="shared" ref="AX198" si="849">2^O$112*O198</f>
        <v>0</v>
      </c>
      <c r="AY198" s="52">
        <f t="shared" ref="AY198" si="850">2^P$112*P198</f>
        <v>0</v>
      </c>
      <c r="AZ198" s="52">
        <f t="shared" ref="AZ198" si="851">2^Q$112*Q198</f>
        <v>0</v>
      </c>
      <c r="BA198" s="52">
        <f t="shared" ref="BA198" si="852">2^R$112*R198</f>
        <v>0</v>
      </c>
      <c r="BB198" s="52">
        <f t="shared" ref="BB198" si="853">2^S$112*S198</f>
        <v>0</v>
      </c>
      <c r="BC198" s="52">
        <f t="shared" ref="BC198" si="854">2^T$112*T198</f>
        <v>0</v>
      </c>
      <c r="BD198" s="52">
        <f t="shared" ref="BD198" si="855">2^U$112*U198</f>
        <v>0</v>
      </c>
      <c r="BE198" s="52">
        <f t="shared" ref="BE198" si="856">2^V$112*V198</f>
        <v>0</v>
      </c>
      <c r="BF198" s="52">
        <f t="shared" ref="BF198" si="857">2^W$112*W198</f>
        <v>0</v>
      </c>
      <c r="BG198" s="52">
        <f t="shared" ref="BG198" si="858">2^X$112*X198</f>
        <v>0</v>
      </c>
      <c r="BH198" s="52">
        <f t="shared" ref="BH198" si="859">2^Y$112*Y198</f>
        <v>0</v>
      </c>
      <c r="BI198" s="52">
        <f t="shared" ref="BI198" si="860">2^Z$112*Z198</f>
        <v>0</v>
      </c>
      <c r="BJ198" s="52">
        <f t="shared" ref="BJ198" si="861">2^AA$112*AA198</f>
        <v>0</v>
      </c>
      <c r="BK198" s="52">
        <f t="shared" ref="BK198" si="862">2^AB$112*AB198</f>
        <v>0</v>
      </c>
      <c r="BL198" s="52">
        <f t="shared" ref="BL198" si="863">2^AC$112*AC198</f>
        <v>0</v>
      </c>
      <c r="BM198" s="52">
        <f t="shared" ref="BM198" si="864">2^AD$112*AD198</f>
        <v>0</v>
      </c>
      <c r="BN198" s="52">
        <f t="shared" ref="BN198" si="865">2^AE$112*AE198</f>
        <v>0</v>
      </c>
      <c r="BO198" s="52">
        <f t="shared" ref="BO198" si="866">2^AF$112*AF198</f>
        <v>8</v>
      </c>
      <c r="BP198" s="52">
        <f t="shared" ref="BP198" si="867">2^AG$112*AG198</f>
        <v>0</v>
      </c>
      <c r="BQ198" s="52">
        <f t="shared" ref="BQ198" si="868">2^AH$112*AH198</f>
        <v>2</v>
      </c>
      <c r="BR198" s="64">
        <f t="shared" ref="BR198" si="869">2^AI$112*AI198</f>
        <v>1</v>
      </c>
      <c r="BS198" s="67">
        <f t="shared" ref="BS198" si="870">SUM(AM198:BR198)</f>
        <v>11</v>
      </c>
    </row>
    <row r="199" spans="2:71">
      <c r="B199" s="224"/>
      <c r="C199" s="47" t="s">
        <v>78</v>
      </c>
      <c r="D199" s="51" t="str">
        <f t="shared" si="768"/>
        <v>0</v>
      </c>
      <c r="E199" s="52" t="str">
        <f t="shared" si="768"/>
        <v>0</v>
      </c>
      <c r="F199" s="52" t="str">
        <f t="shared" si="768"/>
        <v>0</v>
      </c>
      <c r="G199" s="52" t="str">
        <f t="shared" si="768"/>
        <v>0</v>
      </c>
      <c r="H199" s="52" t="str">
        <f t="shared" si="768"/>
        <v>0</v>
      </c>
      <c r="I199" s="52" t="str">
        <f t="shared" si="768"/>
        <v>0</v>
      </c>
      <c r="J199" s="52" t="str">
        <f t="shared" si="768"/>
        <v>0</v>
      </c>
      <c r="K199" s="52" t="str">
        <f t="shared" si="768"/>
        <v>0</v>
      </c>
      <c r="L199" s="52" t="str">
        <f t="shared" si="768"/>
        <v>0</v>
      </c>
      <c r="M199" s="52" t="str">
        <f t="shared" si="768"/>
        <v>0</v>
      </c>
      <c r="N199" s="52" t="str">
        <f t="shared" si="768"/>
        <v>0</v>
      </c>
      <c r="O199" s="52" t="str">
        <f t="shared" si="768"/>
        <v>0</v>
      </c>
      <c r="P199" s="52" t="str">
        <f t="shared" si="768"/>
        <v>0</v>
      </c>
      <c r="Q199" s="52" t="str">
        <f t="shared" si="768"/>
        <v>0</v>
      </c>
      <c r="R199" s="52" t="str">
        <f t="shared" si="768"/>
        <v>0</v>
      </c>
      <c r="S199" s="52" t="str">
        <f t="shared" si="768"/>
        <v>0</v>
      </c>
      <c r="T199" s="52" t="str">
        <f t="shared" si="768"/>
        <v>0</v>
      </c>
      <c r="U199" s="52" t="str">
        <f t="shared" si="768"/>
        <v>0</v>
      </c>
      <c r="V199" s="52" t="str">
        <f t="shared" si="768"/>
        <v>0</v>
      </c>
      <c r="W199" s="52" t="str">
        <f t="shared" si="768"/>
        <v>0</v>
      </c>
      <c r="X199" s="52" t="str">
        <f t="shared" si="768"/>
        <v>0</v>
      </c>
      <c r="Y199" s="52" t="str">
        <f t="shared" si="768"/>
        <v>0</v>
      </c>
      <c r="Z199" s="52" t="str">
        <f t="shared" si="768"/>
        <v>0</v>
      </c>
      <c r="AA199" s="52" t="str">
        <f t="shared" si="768"/>
        <v>0</v>
      </c>
      <c r="AB199" s="52" t="str">
        <f t="shared" si="768"/>
        <v>0</v>
      </c>
      <c r="AC199" s="52" t="str">
        <f t="shared" si="768"/>
        <v>0</v>
      </c>
      <c r="AD199" s="52" t="str">
        <f t="shared" si="768"/>
        <v>0</v>
      </c>
      <c r="AE199" s="52" t="str">
        <f t="shared" si="768"/>
        <v>0</v>
      </c>
      <c r="AF199" s="52" t="str">
        <f t="shared" si="768"/>
        <v>1</v>
      </c>
      <c r="AG199" s="52" t="str">
        <f t="shared" si="768"/>
        <v>1</v>
      </c>
      <c r="AH199" s="52" t="str">
        <f t="shared" si="768"/>
        <v>1</v>
      </c>
      <c r="AI199" s="53" t="str">
        <f t="shared" si="768"/>
        <v>1</v>
      </c>
      <c r="AJ199" s="125" t="str">
        <f t="shared" ref="AJ199" si="871">DEC2HEX(BS199)</f>
        <v>F</v>
      </c>
      <c r="AM199" s="51">
        <f t="shared" ref="AM199" si="872">2^D$112*D199</f>
        <v>0</v>
      </c>
      <c r="AN199" s="52">
        <f t="shared" ref="AN199" si="873">2^E$112*E199</f>
        <v>0</v>
      </c>
      <c r="AO199" s="52">
        <f t="shared" ref="AO199" si="874">2^F$112*F199</f>
        <v>0</v>
      </c>
      <c r="AP199" s="52">
        <f t="shared" ref="AP199" si="875">2^G$112*G199</f>
        <v>0</v>
      </c>
      <c r="AQ199" s="52">
        <f t="shared" ref="AQ199" si="876">2^H$112*H199</f>
        <v>0</v>
      </c>
      <c r="AR199" s="52">
        <f t="shared" ref="AR199" si="877">2^I$112*I199</f>
        <v>0</v>
      </c>
      <c r="AS199" s="52">
        <f t="shared" ref="AS199" si="878">2^J$112*J199</f>
        <v>0</v>
      </c>
      <c r="AT199" s="52">
        <f t="shared" ref="AT199" si="879">2^K$112*K199</f>
        <v>0</v>
      </c>
      <c r="AU199" s="52">
        <f t="shared" ref="AU199" si="880">2^L$112*L199</f>
        <v>0</v>
      </c>
      <c r="AV199" s="52">
        <f t="shared" ref="AV199" si="881">2^M$112*M199</f>
        <v>0</v>
      </c>
      <c r="AW199" s="52">
        <f t="shared" ref="AW199" si="882">2^N$112*N199</f>
        <v>0</v>
      </c>
      <c r="AX199" s="52">
        <f t="shared" ref="AX199" si="883">2^O$112*O199</f>
        <v>0</v>
      </c>
      <c r="AY199" s="52">
        <f t="shared" ref="AY199" si="884">2^P$112*P199</f>
        <v>0</v>
      </c>
      <c r="AZ199" s="52">
        <f t="shared" ref="AZ199" si="885">2^Q$112*Q199</f>
        <v>0</v>
      </c>
      <c r="BA199" s="52">
        <f t="shared" ref="BA199" si="886">2^R$112*R199</f>
        <v>0</v>
      </c>
      <c r="BB199" s="52">
        <f t="shared" ref="BB199" si="887">2^S$112*S199</f>
        <v>0</v>
      </c>
      <c r="BC199" s="52">
        <f t="shared" ref="BC199" si="888">2^T$112*T199</f>
        <v>0</v>
      </c>
      <c r="BD199" s="52">
        <f t="shared" ref="BD199" si="889">2^U$112*U199</f>
        <v>0</v>
      </c>
      <c r="BE199" s="52">
        <f t="shared" ref="BE199" si="890">2^V$112*V199</f>
        <v>0</v>
      </c>
      <c r="BF199" s="52">
        <f t="shared" ref="BF199" si="891">2^W$112*W199</f>
        <v>0</v>
      </c>
      <c r="BG199" s="52">
        <f t="shared" ref="BG199" si="892">2^X$112*X199</f>
        <v>0</v>
      </c>
      <c r="BH199" s="52">
        <f t="shared" ref="BH199" si="893">2^Y$112*Y199</f>
        <v>0</v>
      </c>
      <c r="BI199" s="52">
        <f t="shared" ref="BI199" si="894">2^Z$112*Z199</f>
        <v>0</v>
      </c>
      <c r="BJ199" s="52">
        <f t="shared" ref="BJ199" si="895">2^AA$112*AA199</f>
        <v>0</v>
      </c>
      <c r="BK199" s="52">
        <f t="shared" ref="BK199" si="896">2^AB$112*AB199</f>
        <v>0</v>
      </c>
      <c r="BL199" s="52">
        <f t="shared" ref="BL199" si="897">2^AC$112*AC199</f>
        <v>0</v>
      </c>
      <c r="BM199" s="52">
        <f t="shared" ref="BM199" si="898">2^AD$112*AD199</f>
        <v>0</v>
      </c>
      <c r="BN199" s="52">
        <f t="shared" ref="BN199" si="899">2^AE$112*AE199</f>
        <v>0</v>
      </c>
      <c r="BO199" s="52">
        <f t="shared" ref="BO199" si="900">2^AF$112*AF199</f>
        <v>8</v>
      </c>
      <c r="BP199" s="52">
        <f t="shared" ref="BP199" si="901">2^AG$112*AG199</f>
        <v>4</v>
      </c>
      <c r="BQ199" s="52">
        <f t="shared" ref="BQ199" si="902">2^AH$112*AH199</f>
        <v>2</v>
      </c>
      <c r="BR199" s="64">
        <f t="shared" ref="BR199" si="903">2^AI$112*AI199</f>
        <v>1</v>
      </c>
      <c r="BS199" s="67">
        <f t="shared" ref="BS199" si="904">SUM(AM199:BR199)</f>
        <v>15</v>
      </c>
    </row>
    <row r="200" spans="2:71">
      <c r="B200" s="224"/>
      <c r="C200" s="47" t="s">
        <v>79</v>
      </c>
      <c r="D200" s="51" t="str">
        <f t="shared" si="768"/>
        <v>0</v>
      </c>
      <c r="E200" s="52" t="str">
        <f t="shared" si="768"/>
        <v>0</v>
      </c>
      <c r="F200" s="52" t="str">
        <f t="shared" si="768"/>
        <v>0</v>
      </c>
      <c r="G200" s="52" t="str">
        <f t="shared" si="768"/>
        <v>0</v>
      </c>
      <c r="H200" s="52" t="str">
        <f t="shared" si="768"/>
        <v>0</v>
      </c>
      <c r="I200" s="52" t="str">
        <f t="shared" si="768"/>
        <v>0</v>
      </c>
      <c r="J200" s="52" t="str">
        <f t="shared" si="768"/>
        <v>0</v>
      </c>
      <c r="K200" s="52" t="str">
        <f t="shared" si="768"/>
        <v>0</v>
      </c>
      <c r="L200" s="52" t="str">
        <f t="shared" si="768"/>
        <v>0</v>
      </c>
      <c r="M200" s="52" t="str">
        <f t="shared" si="768"/>
        <v>0</v>
      </c>
      <c r="N200" s="52" t="str">
        <f t="shared" si="768"/>
        <v>0</v>
      </c>
      <c r="O200" s="52" t="str">
        <f t="shared" si="768"/>
        <v>0</v>
      </c>
      <c r="P200" s="52" t="str">
        <f t="shared" si="768"/>
        <v>0</v>
      </c>
      <c r="Q200" s="52" t="str">
        <f t="shared" si="768"/>
        <v>0</v>
      </c>
      <c r="R200" s="52" t="str">
        <f t="shared" si="768"/>
        <v>0</v>
      </c>
      <c r="S200" s="52" t="str">
        <f t="shared" si="768"/>
        <v>0</v>
      </c>
      <c r="T200" s="52" t="str">
        <f t="shared" si="768"/>
        <v>0</v>
      </c>
      <c r="U200" s="52" t="str">
        <f t="shared" si="768"/>
        <v>0</v>
      </c>
      <c r="V200" s="52" t="str">
        <f t="shared" si="768"/>
        <v>0</v>
      </c>
      <c r="W200" s="52" t="str">
        <f t="shared" si="768"/>
        <v>0</v>
      </c>
      <c r="X200" s="52" t="str">
        <f t="shared" si="768"/>
        <v>0</v>
      </c>
      <c r="Y200" s="52" t="str">
        <f t="shared" si="768"/>
        <v>0</v>
      </c>
      <c r="Z200" s="52" t="str">
        <f t="shared" si="768"/>
        <v>0</v>
      </c>
      <c r="AA200" s="52" t="str">
        <f t="shared" si="768"/>
        <v>0</v>
      </c>
      <c r="AB200" s="52" t="str">
        <f t="shared" si="768"/>
        <v>0</v>
      </c>
      <c r="AC200" s="52" t="str">
        <f t="shared" si="768"/>
        <v>0</v>
      </c>
      <c r="AD200" s="52" t="str">
        <f t="shared" si="768"/>
        <v>1</v>
      </c>
      <c r="AE200" s="52" t="str">
        <f t="shared" si="768"/>
        <v>0</v>
      </c>
      <c r="AF200" s="52" t="str">
        <f t="shared" si="768"/>
        <v>0</v>
      </c>
      <c r="AG200" s="52" t="str">
        <f t="shared" si="768"/>
        <v>0</v>
      </c>
      <c r="AH200" s="52" t="str">
        <f t="shared" si="768"/>
        <v>1</v>
      </c>
      <c r="AI200" s="53" t="str">
        <f t="shared" si="768"/>
        <v>1</v>
      </c>
      <c r="AJ200" s="125" t="str">
        <f t="shared" ref="AJ200" si="905">DEC2HEX(BS200)</f>
        <v>23</v>
      </c>
      <c r="AM200" s="51">
        <f t="shared" ref="AM200" si="906">2^D$112*D200</f>
        <v>0</v>
      </c>
      <c r="AN200" s="52">
        <f t="shared" ref="AN200" si="907">2^E$112*E200</f>
        <v>0</v>
      </c>
      <c r="AO200" s="52">
        <f t="shared" ref="AO200" si="908">2^F$112*F200</f>
        <v>0</v>
      </c>
      <c r="AP200" s="52">
        <f t="shared" ref="AP200" si="909">2^G$112*G200</f>
        <v>0</v>
      </c>
      <c r="AQ200" s="52">
        <f t="shared" ref="AQ200" si="910">2^H$112*H200</f>
        <v>0</v>
      </c>
      <c r="AR200" s="52">
        <f t="shared" ref="AR200" si="911">2^I$112*I200</f>
        <v>0</v>
      </c>
      <c r="AS200" s="52">
        <f t="shared" ref="AS200" si="912">2^J$112*J200</f>
        <v>0</v>
      </c>
      <c r="AT200" s="52">
        <f t="shared" ref="AT200" si="913">2^K$112*K200</f>
        <v>0</v>
      </c>
      <c r="AU200" s="52">
        <f t="shared" ref="AU200" si="914">2^L$112*L200</f>
        <v>0</v>
      </c>
      <c r="AV200" s="52">
        <f t="shared" ref="AV200" si="915">2^M$112*M200</f>
        <v>0</v>
      </c>
      <c r="AW200" s="52">
        <f t="shared" ref="AW200" si="916">2^N$112*N200</f>
        <v>0</v>
      </c>
      <c r="AX200" s="52">
        <f t="shared" ref="AX200" si="917">2^O$112*O200</f>
        <v>0</v>
      </c>
      <c r="AY200" s="52">
        <f t="shared" ref="AY200" si="918">2^P$112*P200</f>
        <v>0</v>
      </c>
      <c r="AZ200" s="52">
        <f t="shared" ref="AZ200" si="919">2^Q$112*Q200</f>
        <v>0</v>
      </c>
      <c r="BA200" s="52">
        <f t="shared" ref="BA200" si="920">2^R$112*R200</f>
        <v>0</v>
      </c>
      <c r="BB200" s="52">
        <f t="shared" ref="BB200" si="921">2^S$112*S200</f>
        <v>0</v>
      </c>
      <c r="BC200" s="52">
        <f t="shared" ref="BC200" si="922">2^T$112*T200</f>
        <v>0</v>
      </c>
      <c r="BD200" s="52">
        <f t="shared" ref="BD200" si="923">2^U$112*U200</f>
        <v>0</v>
      </c>
      <c r="BE200" s="52">
        <f t="shared" ref="BE200" si="924">2^V$112*V200</f>
        <v>0</v>
      </c>
      <c r="BF200" s="52">
        <f t="shared" ref="BF200" si="925">2^W$112*W200</f>
        <v>0</v>
      </c>
      <c r="BG200" s="52">
        <f t="shared" ref="BG200" si="926">2^X$112*X200</f>
        <v>0</v>
      </c>
      <c r="BH200" s="52">
        <f t="shared" ref="BH200" si="927">2^Y$112*Y200</f>
        <v>0</v>
      </c>
      <c r="BI200" s="52">
        <f t="shared" ref="BI200" si="928">2^Z$112*Z200</f>
        <v>0</v>
      </c>
      <c r="BJ200" s="52">
        <f t="shared" ref="BJ200" si="929">2^AA$112*AA200</f>
        <v>0</v>
      </c>
      <c r="BK200" s="52">
        <f t="shared" ref="BK200" si="930">2^AB$112*AB200</f>
        <v>0</v>
      </c>
      <c r="BL200" s="52">
        <f t="shared" ref="BL200" si="931">2^AC$112*AC200</f>
        <v>0</v>
      </c>
      <c r="BM200" s="52">
        <f t="shared" ref="BM200" si="932">2^AD$112*AD200</f>
        <v>32</v>
      </c>
      <c r="BN200" s="52">
        <f t="shared" ref="BN200" si="933">2^AE$112*AE200</f>
        <v>0</v>
      </c>
      <c r="BO200" s="52">
        <f t="shared" ref="BO200" si="934">2^AF$112*AF200</f>
        <v>0</v>
      </c>
      <c r="BP200" s="52">
        <f t="shared" ref="BP200" si="935">2^AG$112*AG200</f>
        <v>0</v>
      </c>
      <c r="BQ200" s="52">
        <f t="shared" ref="BQ200" si="936">2^AH$112*AH200</f>
        <v>2</v>
      </c>
      <c r="BR200" s="64">
        <f t="shared" ref="BR200" si="937">2^AI$112*AI200</f>
        <v>1</v>
      </c>
      <c r="BS200" s="67">
        <f t="shared" ref="BS200" si="938">SUM(AM200:BR200)</f>
        <v>35</v>
      </c>
    </row>
    <row r="201" spans="2:71">
      <c r="B201" s="224"/>
      <c r="C201" s="38" t="s">
        <v>35</v>
      </c>
      <c r="D201" s="51" t="str">
        <f t="shared" ref="D201:AI201" si="939">IF(OR(TEXT(D95,"0")="1",TEXT(D95,"0")="A",TEXT(D95,"0")="M"),"1","0")</f>
        <v>0</v>
      </c>
      <c r="E201" s="52" t="str">
        <f t="shared" si="939"/>
        <v>0</v>
      </c>
      <c r="F201" s="52" t="str">
        <f t="shared" si="939"/>
        <v>0</v>
      </c>
      <c r="G201" s="52" t="str">
        <f t="shared" si="939"/>
        <v>0</v>
      </c>
      <c r="H201" s="52" t="str">
        <f t="shared" si="939"/>
        <v>0</v>
      </c>
      <c r="I201" s="52" t="str">
        <f t="shared" si="939"/>
        <v>0</v>
      </c>
      <c r="J201" s="52" t="str">
        <f t="shared" si="939"/>
        <v>0</v>
      </c>
      <c r="K201" s="52" t="str">
        <f t="shared" si="939"/>
        <v>0</v>
      </c>
      <c r="L201" s="52" t="str">
        <f t="shared" si="939"/>
        <v>0</v>
      </c>
      <c r="M201" s="52" t="str">
        <f t="shared" si="939"/>
        <v>0</v>
      </c>
      <c r="N201" s="52" t="str">
        <f t="shared" si="939"/>
        <v>0</v>
      </c>
      <c r="O201" s="52" t="str">
        <f t="shared" si="939"/>
        <v>0</v>
      </c>
      <c r="P201" s="52" t="str">
        <f t="shared" si="939"/>
        <v>0</v>
      </c>
      <c r="Q201" s="52" t="str">
        <f t="shared" si="939"/>
        <v>0</v>
      </c>
      <c r="R201" s="52" t="str">
        <f t="shared" si="939"/>
        <v>0</v>
      </c>
      <c r="S201" s="52" t="str">
        <f t="shared" si="939"/>
        <v>0</v>
      </c>
      <c r="T201" s="52" t="str">
        <f t="shared" si="939"/>
        <v>1</v>
      </c>
      <c r="U201" s="52" t="str">
        <f t="shared" si="939"/>
        <v>1</v>
      </c>
      <c r="V201" s="52" t="str">
        <f t="shared" si="939"/>
        <v>1</v>
      </c>
      <c r="W201" s="52" t="str">
        <f t="shared" si="939"/>
        <v>1</v>
      </c>
      <c r="X201" s="52" t="str">
        <f t="shared" si="939"/>
        <v>1</v>
      </c>
      <c r="Y201" s="52" t="str">
        <f t="shared" si="939"/>
        <v>1</v>
      </c>
      <c r="Z201" s="52" t="str">
        <f t="shared" si="939"/>
        <v>1</v>
      </c>
      <c r="AA201" s="52" t="str">
        <f t="shared" si="939"/>
        <v>1</v>
      </c>
      <c r="AB201" s="52" t="str">
        <f t="shared" si="939"/>
        <v>1</v>
      </c>
      <c r="AC201" s="52" t="str">
        <f t="shared" si="939"/>
        <v>1</v>
      </c>
      <c r="AD201" s="52" t="str">
        <f t="shared" si="939"/>
        <v>1</v>
      </c>
      <c r="AE201" s="52" t="str">
        <f t="shared" si="939"/>
        <v>1</v>
      </c>
      <c r="AF201" s="52" t="str">
        <f t="shared" si="939"/>
        <v>1</v>
      </c>
      <c r="AG201" s="52" t="str">
        <f t="shared" si="939"/>
        <v>0</v>
      </c>
      <c r="AH201" s="52" t="str">
        <f t="shared" si="939"/>
        <v>1</v>
      </c>
      <c r="AI201" s="53" t="str">
        <f t="shared" si="939"/>
        <v>1</v>
      </c>
      <c r="AJ201" s="125" t="str">
        <f t="shared" si="648"/>
        <v>FFFB</v>
      </c>
      <c r="AM201" s="51">
        <f t="shared" si="681"/>
        <v>0</v>
      </c>
      <c r="AN201" s="52">
        <f t="shared" si="649"/>
        <v>0</v>
      </c>
      <c r="AO201" s="52">
        <f t="shared" si="650"/>
        <v>0</v>
      </c>
      <c r="AP201" s="52">
        <f t="shared" si="651"/>
        <v>0</v>
      </c>
      <c r="AQ201" s="52">
        <f t="shared" si="652"/>
        <v>0</v>
      </c>
      <c r="AR201" s="52">
        <f t="shared" si="653"/>
        <v>0</v>
      </c>
      <c r="AS201" s="52">
        <f t="shared" si="654"/>
        <v>0</v>
      </c>
      <c r="AT201" s="52">
        <f t="shared" si="655"/>
        <v>0</v>
      </c>
      <c r="AU201" s="52">
        <f t="shared" si="656"/>
        <v>0</v>
      </c>
      <c r="AV201" s="52">
        <f t="shared" si="657"/>
        <v>0</v>
      </c>
      <c r="AW201" s="52">
        <f t="shared" si="658"/>
        <v>0</v>
      </c>
      <c r="AX201" s="52">
        <f t="shared" si="659"/>
        <v>0</v>
      </c>
      <c r="AY201" s="52">
        <f t="shared" si="660"/>
        <v>0</v>
      </c>
      <c r="AZ201" s="52">
        <f t="shared" si="661"/>
        <v>0</v>
      </c>
      <c r="BA201" s="52">
        <f t="shared" si="662"/>
        <v>0</v>
      </c>
      <c r="BB201" s="52">
        <f t="shared" si="663"/>
        <v>0</v>
      </c>
      <c r="BC201" s="52">
        <f t="shared" si="664"/>
        <v>32768</v>
      </c>
      <c r="BD201" s="52">
        <f t="shared" si="665"/>
        <v>16384</v>
      </c>
      <c r="BE201" s="52">
        <f t="shared" si="666"/>
        <v>8192</v>
      </c>
      <c r="BF201" s="52">
        <f t="shared" si="667"/>
        <v>4096</v>
      </c>
      <c r="BG201" s="52">
        <f t="shared" si="668"/>
        <v>2048</v>
      </c>
      <c r="BH201" s="52">
        <f t="shared" si="669"/>
        <v>1024</v>
      </c>
      <c r="BI201" s="52">
        <f t="shared" si="670"/>
        <v>512</v>
      </c>
      <c r="BJ201" s="52">
        <f t="shared" si="671"/>
        <v>256</v>
      </c>
      <c r="BK201" s="52">
        <f t="shared" si="672"/>
        <v>128</v>
      </c>
      <c r="BL201" s="52">
        <f t="shared" si="673"/>
        <v>64</v>
      </c>
      <c r="BM201" s="52">
        <f t="shared" si="674"/>
        <v>32</v>
      </c>
      <c r="BN201" s="52">
        <f t="shared" si="675"/>
        <v>16</v>
      </c>
      <c r="BO201" s="52">
        <f t="shared" si="676"/>
        <v>8</v>
      </c>
      <c r="BP201" s="52">
        <f t="shared" si="677"/>
        <v>0</v>
      </c>
      <c r="BQ201" s="52">
        <f t="shared" si="678"/>
        <v>2</v>
      </c>
      <c r="BR201" s="64">
        <f t="shared" si="679"/>
        <v>1</v>
      </c>
      <c r="BS201" s="67">
        <f t="shared" si="682"/>
        <v>65531</v>
      </c>
    </row>
    <row r="202" spans="2:71" ht="15.75" thickBot="1">
      <c r="B202" s="225"/>
      <c r="C202" s="39" t="s">
        <v>36</v>
      </c>
      <c r="D202" s="54" t="str">
        <f t="shared" ref="D202:AI202" si="940">IF(OR(TEXT(D96,"0")="1",TEXT(D96,"0")="A",TEXT(D96,"0")="M"),"1","0")</f>
        <v>0</v>
      </c>
      <c r="E202" s="55" t="str">
        <f t="shared" si="940"/>
        <v>0</v>
      </c>
      <c r="F202" s="55" t="str">
        <f t="shared" si="940"/>
        <v>0</v>
      </c>
      <c r="G202" s="55" t="str">
        <f t="shared" si="940"/>
        <v>0</v>
      </c>
      <c r="H202" s="55" t="str">
        <f t="shared" si="940"/>
        <v>0</v>
      </c>
      <c r="I202" s="55" t="str">
        <f t="shared" si="940"/>
        <v>0</v>
      </c>
      <c r="J202" s="55" t="str">
        <f t="shared" si="940"/>
        <v>0</v>
      </c>
      <c r="K202" s="55" t="str">
        <f t="shared" si="940"/>
        <v>0</v>
      </c>
      <c r="L202" s="55" t="str">
        <f t="shared" si="940"/>
        <v>0</v>
      </c>
      <c r="M202" s="55" t="str">
        <f t="shared" si="940"/>
        <v>0</v>
      </c>
      <c r="N202" s="55" t="str">
        <f t="shared" si="940"/>
        <v>0</v>
      </c>
      <c r="O202" s="55" t="str">
        <f t="shared" si="940"/>
        <v>0</v>
      </c>
      <c r="P202" s="55" t="str">
        <f t="shared" si="940"/>
        <v>0</v>
      </c>
      <c r="Q202" s="55" t="str">
        <f t="shared" si="940"/>
        <v>0</v>
      </c>
      <c r="R202" s="55" t="str">
        <f t="shared" si="940"/>
        <v>0</v>
      </c>
      <c r="S202" s="55" t="str">
        <f t="shared" si="940"/>
        <v>0</v>
      </c>
      <c r="T202" s="55" t="str">
        <f t="shared" si="940"/>
        <v>1</v>
      </c>
      <c r="U202" s="55" t="str">
        <f t="shared" si="940"/>
        <v>1</v>
      </c>
      <c r="V202" s="55" t="str">
        <f t="shared" si="940"/>
        <v>1</v>
      </c>
      <c r="W202" s="55" t="str">
        <f t="shared" si="940"/>
        <v>1</v>
      </c>
      <c r="X202" s="55" t="str">
        <f t="shared" si="940"/>
        <v>1</v>
      </c>
      <c r="Y202" s="55" t="str">
        <f t="shared" si="940"/>
        <v>1</v>
      </c>
      <c r="Z202" s="55" t="str">
        <f t="shared" si="940"/>
        <v>1</v>
      </c>
      <c r="AA202" s="55" t="str">
        <f t="shared" si="940"/>
        <v>1</v>
      </c>
      <c r="AB202" s="55" t="str">
        <f t="shared" si="940"/>
        <v>1</v>
      </c>
      <c r="AC202" s="55" t="str">
        <f t="shared" si="940"/>
        <v>1</v>
      </c>
      <c r="AD202" s="55" t="str">
        <f t="shared" si="940"/>
        <v>1</v>
      </c>
      <c r="AE202" s="55" t="str">
        <f t="shared" si="940"/>
        <v>1</v>
      </c>
      <c r="AF202" s="55" t="str">
        <f t="shared" si="940"/>
        <v>1</v>
      </c>
      <c r="AG202" s="55" t="str">
        <f t="shared" si="940"/>
        <v>1</v>
      </c>
      <c r="AH202" s="55" t="str">
        <f t="shared" si="940"/>
        <v>1</v>
      </c>
      <c r="AI202" s="56" t="str">
        <f t="shared" si="940"/>
        <v>1</v>
      </c>
      <c r="AJ202" s="126" t="str">
        <f t="shared" si="648"/>
        <v>FFFF</v>
      </c>
      <c r="AM202" s="54">
        <f t="shared" si="681"/>
        <v>0</v>
      </c>
      <c r="AN202" s="55">
        <f t="shared" si="649"/>
        <v>0</v>
      </c>
      <c r="AO202" s="55">
        <f t="shared" si="650"/>
        <v>0</v>
      </c>
      <c r="AP202" s="55">
        <f t="shared" si="651"/>
        <v>0</v>
      </c>
      <c r="AQ202" s="55">
        <f t="shared" si="652"/>
        <v>0</v>
      </c>
      <c r="AR202" s="55">
        <f t="shared" si="653"/>
        <v>0</v>
      </c>
      <c r="AS202" s="55">
        <f t="shared" si="654"/>
        <v>0</v>
      </c>
      <c r="AT202" s="55">
        <f t="shared" si="655"/>
        <v>0</v>
      </c>
      <c r="AU202" s="55">
        <f t="shared" si="656"/>
        <v>0</v>
      </c>
      <c r="AV202" s="55">
        <f t="shared" si="657"/>
        <v>0</v>
      </c>
      <c r="AW202" s="55">
        <f t="shared" si="658"/>
        <v>0</v>
      </c>
      <c r="AX202" s="55">
        <f t="shared" si="659"/>
        <v>0</v>
      </c>
      <c r="AY202" s="55">
        <f t="shared" si="660"/>
        <v>0</v>
      </c>
      <c r="AZ202" s="55">
        <f t="shared" si="661"/>
        <v>0</v>
      </c>
      <c r="BA202" s="55">
        <f t="shared" si="662"/>
        <v>0</v>
      </c>
      <c r="BB202" s="55">
        <f t="shared" si="663"/>
        <v>0</v>
      </c>
      <c r="BC202" s="55">
        <f t="shared" si="664"/>
        <v>32768</v>
      </c>
      <c r="BD202" s="55">
        <f t="shared" si="665"/>
        <v>16384</v>
      </c>
      <c r="BE202" s="55">
        <f t="shared" si="666"/>
        <v>8192</v>
      </c>
      <c r="BF202" s="55">
        <f t="shared" si="667"/>
        <v>4096</v>
      </c>
      <c r="BG202" s="55">
        <f t="shared" si="668"/>
        <v>2048</v>
      </c>
      <c r="BH202" s="55">
        <f t="shared" si="669"/>
        <v>1024</v>
      </c>
      <c r="BI202" s="55">
        <f t="shared" si="670"/>
        <v>512</v>
      </c>
      <c r="BJ202" s="55">
        <f t="shared" si="671"/>
        <v>256</v>
      </c>
      <c r="BK202" s="55">
        <f t="shared" si="672"/>
        <v>128</v>
      </c>
      <c r="BL202" s="55">
        <f t="shared" si="673"/>
        <v>64</v>
      </c>
      <c r="BM202" s="55">
        <f t="shared" si="674"/>
        <v>32</v>
      </c>
      <c r="BN202" s="55">
        <f t="shared" si="675"/>
        <v>16</v>
      </c>
      <c r="BO202" s="55">
        <f t="shared" si="676"/>
        <v>8</v>
      </c>
      <c r="BP202" s="55">
        <f t="shared" si="677"/>
        <v>4</v>
      </c>
      <c r="BQ202" s="55">
        <f t="shared" si="678"/>
        <v>2</v>
      </c>
      <c r="BR202" s="65">
        <f t="shared" si="679"/>
        <v>1</v>
      </c>
      <c r="BS202" s="68">
        <f t="shared" si="682"/>
        <v>65535</v>
      </c>
    </row>
  </sheetData>
  <mergeCells count="52">
    <mergeCell ref="D99:AI99"/>
    <mergeCell ref="D35:AI35"/>
    <mergeCell ref="D3:AI3"/>
    <mergeCell ref="AC107:AI107"/>
    <mergeCell ref="D106:AI106"/>
    <mergeCell ref="E100:AI100"/>
    <mergeCell ref="E101:AI101"/>
    <mergeCell ref="E102:AI102"/>
    <mergeCell ref="E103:AI103"/>
    <mergeCell ref="E104:AI104"/>
    <mergeCell ref="B3:C4"/>
    <mergeCell ref="B2:AI2"/>
    <mergeCell ref="B57:B64"/>
    <mergeCell ref="B5:B24"/>
    <mergeCell ref="D67:AI67"/>
    <mergeCell ref="B34:AI34"/>
    <mergeCell ref="B66:AL66"/>
    <mergeCell ref="B37:B56"/>
    <mergeCell ref="AL35:AV46"/>
    <mergeCell ref="B69:B88"/>
    <mergeCell ref="B25:B32"/>
    <mergeCell ref="AM173:BR173"/>
    <mergeCell ref="BS173:BS174"/>
    <mergeCell ref="AJ173:AJ174"/>
    <mergeCell ref="B97:C97"/>
    <mergeCell ref="BS111:BS112"/>
    <mergeCell ref="BS142:BS143"/>
    <mergeCell ref="AJ67:AL67"/>
    <mergeCell ref="B89:B96"/>
    <mergeCell ref="B67:C68"/>
    <mergeCell ref="B35:C36"/>
    <mergeCell ref="D107:AB107"/>
    <mergeCell ref="D108:AB108"/>
    <mergeCell ref="D109:AB109"/>
    <mergeCell ref="AM111:BR111"/>
    <mergeCell ref="B113:B132"/>
    <mergeCell ref="B144:B163"/>
    <mergeCell ref="B175:B194"/>
    <mergeCell ref="D111:AI111"/>
    <mergeCell ref="D142:AI142"/>
    <mergeCell ref="D173:AI173"/>
    <mergeCell ref="B133:B140"/>
    <mergeCell ref="B164:B171"/>
    <mergeCell ref="AJ111:AJ112"/>
    <mergeCell ref="AM142:BR142"/>
    <mergeCell ref="AJ142:AJ143"/>
    <mergeCell ref="AC109:AI109"/>
    <mergeCell ref="AC108:AI108"/>
    <mergeCell ref="B195:B202"/>
    <mergeCell ref="B111:C112"/>
    <mergeCell ref="B142:C143"/>
    <mergeCell ref="B173:C174"/>
  </mergeCells>
  <conditionalFormatting sqref="D5:AI32">
    <cfRule type="containsText" dxfId="15" priority="31" operator="containsText" text="1">
      <formula>NOT(ISERROR(SEARCH("1",D5)))</formula>
    </cfRule>
    <cfRule type="containsText" dxfId="14" priority="32" operator="containsText" text="0">
      <formula>NOT(ISERROR(SEARCH("0",D5)))</formula>
    </cfRule>
    <cfRule type="containsText" dxfId="13" priority="33" operator="containsText" text="M">
      <formula>NOT(ISERROR(SEARCH("M",D5)))</formula>
    </cfRule>
    <cfRule type="containsText" dxfId="12" priority="34" operator="containsText" text="A">
      <formula>NOT(ISERROR(SEARCH("A",D5)))</formula>
    </cfRule>
  </conditionalFormatting>
  <conditionalFormatting sqref="D69:AI96">
    <cfRule type="containsText" dxfId="11" priority="27" operator="containsText" text="1">
      <formula>NOT(ISERROR(SEARCH("1",D69)))</formula>
    </cfRule>
    <cfRule type="containsText" dxfId="10" priority="28" operator="containsText" text="0">
      <formula>NOT(ISERROR(SEARCH("0",D69)))</formula>
    </cfRule>
    <cfRule type="containsText" dxfId="9" priority="29" operator="containsText" text="M">
      <formula>NOT(ISERROR(SEARCH("M",D69)))</formula>
    </cfRule>
    <cfRule type="containsText" dxfId="8" priority="30" operator="containsText" text="A">
      <formula>NOT(ISERROR(SEARCH("A",D69)))</formula>
    </cfRule>
    <cfRule type="containsBlanks" dxfId="7" priority="36">
      <formula>LEN(TRIM(D69))=0</formula>
    </cfRule>
  </conditionalFormatting>
  <conditionalFormatting sqref="D52:AI56">
    <cfRule type="expression" dxfId="6" priority="25">
      <formula>IF(LEN(D20)&gt;0,TRUE,FALSE)</formula>
    </cfRule>
  </conditionalFormatting>
  <conditionalFormatting sqref="D37:AI56">
    <cfRule type="containsText" dxfId="5" priority="22" operator="containsText" text="M">
      <formula>NOT(ISERROR(SEARCH("M",D37)))</formula>
    </cfRule>
    <cfRule type="containsText" dxfId="4" priority="23" operator="containsText" text="1">
      <formula>NOT(ISERROR(SEARCH("1",D37)))</formula>
    </cfRule>
    <cfRule type="containsText" dxfId="3" priority="24" operator="containsText" text="0">
      <formula>NOT(ISERROR(SEARCH("0",D37)))</formula>
    </cfRule>
  </conditionalFormatting>
  <conditionalFormatting sqref="D97:AI97">
    <cfRule type="containsText" dxfId="2" priority="1" operator="containsText" text="Y">
      <formula>NOT(ISERROR(SEARCH("Y",D97)))</formula>
    </cfRule>
    <cfRule type="containsText" dxfId="1" priority="2" operator="containsText" text="N">
      <formula>NOT(ISERROR(SEARCH("N",D97)))</formula>
    </cfRule>
  </conditionalFormatting>
  <conditionalFormatting sqref="D37:AI51">
    <cfRule type="expression" dxfId="0" priority="37">
      <formula>IF(LEN(D5)&gt;0,TRUE,FALSE)</formula>
    </cfRule>
  </conditionalFormatting>
  <dataValidations count="1">
    <dataValidation type="list" allowBlank="1" showInputMessage="1" showErrorMessage="1" sqref="D37:AI56">
      <formula1>$D$100:$D$102</formula1>
    </dataValidation>
  </dataValidations>
  <pageMargins left="0.7" right="0.7" top="0.75" bottom="0.75" header="0.3" footer="0.3"/>
  <pageSetup scale="81" orientation="landscape" horizontalDpi="4294967293" verticalDpi="0" r:id="rId1"/>
  <legacyDrawing r:id="rId2"/>
</worksheet>
</file>

<file path=xl/worksheets/sheet4.xml><?xml version="1.0" encoding="utf-8"?>
<worksheet xmlns="http://schemas.openxmlformats.org/spreadsheetml/2006/main" xmlns:r="http://schemas.openxmlformats.org/officeDocument/2006/relationships">
  <sheetPr>
    <pageSetUpPr fitToPage="1"/>
  </sheetPr>
  <dimension ref="B1:AE134"/>
  <sheetViews>
    <sheetView zoomScale="70" zoomScaleNormal="70" workbookViewId="0">
      <selection activeCell="G2" sqref="G2"/>
    </sheetView>
  </sheetViews>
  <sheetFormatPr defaultRowHeight="15"/>
  <cols>
    <col min="2" max="2" width="10.28515625" style="75" bestFit="1" customWidth="1"/>
    <col min="3" max="3" width="3.28515625" style="75" bestFit="1" customWidth="1"/>
    <col min="4" max="4" width="11.140625" style="75" bestFit="1" customWidth="1"/>
    <col min="5" max="5" width="9.28515625" customWidth="1"/>
    <col min="6" max="6" width="8.7109375" bestFit="1" customWidth="1"/>
    <col min="7" max="10" width="9.28515625" customWidth="1"/>
    <col min="11" max="11" width="12.140625" bestFit="1" customWidth="1"/>
    <col min="12" max="13" width="9.28515625" bestFit="1" customWidth="1"/>
    <col min="14" max="14" width="9.7109375" bestFit="1" customWidth="1"/>
    <col min="15" max="17" width="9.28515625" customWidth="1"/>
    <col min="18" max="18" width="12.140625" bestFit="1" customWidth="1"/>
    <col min="19" max="19" width="9.28515625" bestFit="1" customWidth="1"/>
    <col min="20" max="20" width="9.85546875" customWidth="1"/>
    <col min="21" max="22" width="9.5703125" customWidth="1"/>
    <col min="23" max="23" width="10.140625" customWidth="1"/>
    <col min="24" max="24" width="5.42578125" bestFit="1" customWidth="1"/>
    <col min="25" max="25" width="7.7109375" bestFit="1" customWidth="1"/>
    <col min="26" max="27" width="9.28515625" bestFit="1" customWidth="1"/>
    <col min="28" max="28" width="11" style="57" customWidth="1"/>
    <col min="29" max="29" width="25.7109375" customWidth="1"/>
    <col min="30" max="30" width="15" style="7" bestFit="1" customWidth="1"/>
    <col min="31" max="31" width="9.140625" style="7"/>
  </cols>
  <sheetData>
    <row r="1" spans="2:31" ht="15.75" thickBot="1"/>
    <row r="2" spans="2:31" ht="15.75" thickBot="1">
      <c r="F2" s="167" t="s">
        <v>49</v>
      </c>
      <c r="G2" s="127">
        <v>0.5</v>
      </c>
      <c r="H2" s="166" t="s">
        <v>56</v>
      </c>
      <c r="I2" s="168">
        <f>G2*1024</f>
        <v>512</v>
      </c>
      <c r="J2" s="287" t="s">
        <v>54</v>
      </c>
      <c r="K2" s="288"/>
      <c r="M2" s="289" t="s">
        <v>72</v>
      </c>
      <c r="N2" s="289"/>
      <c r="O2" s="289"/>
      <c r="P2" s="289"/>
      <c r="Q2" s="289"/>
      <c r="R2" s="289"/>
      <c r="S2" s="289"/>
      <c r="T2" s="289"/>
      <c r="U2" s="289"/>
      <c r="V2" s="289"/>
    </row>
    <row r="3" spans="2:31" ht="15.75" thickBot="1">
      <c r="B3" s="78"/>
      <c r="C3" s="77"/>
      <c r="D3" s="76"/>
    </row>
    <row r="4" spans="2:31" ht="29.25" thickBot="1">
      <c r="B4" s="295" t="s">
        <v>0</v>
      </c>
      <c r="C4" s="296"/>
      <c r="D4" s="296"/>
      <c r="E4" s="297"/>
      <c r="F4" s="297"/>
      <c r="G4" s="297"/>
      <c r="H4" s="297"/>
      <c r="I4" s="297"/>
      <c r="J4" s="297"/>
      <c r="K4" s="297"/>
      <c r="L4" s="297"/>
      <c r="M4" s="297"/>
      <c r="N4" s="297"/>
      <c r="O4" s="297"/>
      <c r="P4" s="297"/>
      <c r="Q4" s="297"/>
      <c r="R4" s="297"/>
      <c r="S4" s="297"/>
      <c r="T4" s="297"/>
      <c r="U4" s="297"/>
      <c r="V4" s="297"/>
      <c r="W4" s="297"/>
      <c r="X4" s="297"/>
      <c r="Y4" s="296"/>
      <c r="Z4" s="296"/>
      <c r="AA4" s="298"/>
      <c r="AB4" s="128" t="str">
        <f>IF(COUNTIF(AB7:AB134,"ERROR")=0,"OK","ERROR")</f>
        <v>ERROR</v>
      </c>
    </row>
    <row r="5" spans="2:31" ht="30" customHeight="1">
      <c r="B5" s="290" t="s">
        <v>39</v>
      </c>
      <c r="C5" s="291"/>
      <c r="D5" s="292"/>
      <c r="E5" s="290" t="s">
        <v>37</v>
      </c>
      <c r="F5" s="291"/>
      <c r="G5" s="291"/>
      <c r="H5" s="291"/>
      <c r="I5" s="291"/>
      <c r="J5" s="291"/>
      <c r="K5" s="291"/>
      <c r="L5" s="291"/>
      <c r="M5" s="291"/>
      <c r="N5" s="291"/>
      <c r="O5" s="291"/>
      <c r="P5" s="291"/>
      <c r="Q5" s="291"/>
      <c r="R5" s="291"/>
      <c r="S5" s="291"/>
      <c r="T5" s="291"/>
      <c r="U5" s="291"/>
      <c r="V5" s="291"/>
      <c r="W5" s="291"/>
      <c r="X5" s="293"/>
      <c r="Y5" s="301" t="s">
        <v>38</v>
      </c>
      <c r="Z5" s="291"/>
      <c r="AA5" s="293"/>
      <c r="AB5" s="299" t="s">
        <v>61</v>
      </c>
      <c r="AD5" s="158" t="s">
        <v>39</v>
      </c>
      <c r="AE5" s="294" t="s">
        <v>60</v>
      </c>
    </row>
    <row r="6" spans="2:31" ht="159" customHeight="1" thickBot="1">
      <c r="B6" s="155" t="s">
        <v>51</v>
      </c>
      <c r="C6" s="156" t="s">
        <v>50</v>
      </c>
      <c r="D6" s="157" t="s">
        <v>52</v>
      </c>
      <c r="E6" s="198" t="str">
        <f>'Memory Regions'!B4</f>
        <v>SDRAM_PAGE</v>
      </c>
      <c r="F6" s="199" t="str">
        <f>'Memory Regions'!B5</f>
        <v>SDRAM</v>
      </c>
      <c r="G6" s="199" t="str">
        <f>'Memory Regions'!B6</f>
        <v>AUDIO</v>
      </c>
      <c r="H6" s="199" t="str">
        <f>'Memory Regions'!B7</f>
        <v>VIDEO</v>
      </c>
      <c r="I6" s="199" t="str">
        <f>'Memory Regions'!B8</f>
        <v>MMC</v>
      </c>
      <c r="J6" s="199" t="str">
        <f>'Memory Regions'!B9</f>
        <v>DMA</v>
      </c>
      <c r="K6" s="199" t="str">
        <f>'Memory Regions'!B10</f>
        <v>KEYBOARD</v>
      </c>
      <c r="L6" s="199" t="str">
        <f>'Memory Regions'!B11</f>
        <v>MOUSE</v>
      </c>
      <c r="M6" s="199" t="str">
        <f>'Memory Regions'!B12</f>
        <v>BLITTER</v>
      </c>
      <c r="N6" s="199" t="str">
        <f>'Memory Regions'!B13</f>
        <v>COPPER</v>
      </c>
      <c r="O6" s="199" t="str">
        <f>'Memory Regions'!B14</f>
        <v>VRAM_BG0_MAP</v>
      </c>
      <c r="P6" s="199" t="str">
        <f>'Memory Regions'!B15</f>
        <v>VRAM_BG1_MAP</v>
      </c>
      <c r="Q6" s="199" t="str">
        <f>'Memory Regions'!B16</f>
        <v>VRAM_BG2_MAP</v>
      </c>
      <c r="R6" s="199" t="str">
        <f>'Memory Regions'!B17</f>
        <v>VRAM_BG0_CELLDATA</v>
      </c>
      <c r="S6" s="199" t="str">
        <f>'Memory Regions'!B18</f>
        <v>VRAM_BG1_CELLDATA</v>
      </c>
      <c r="T6" s="199" t="str">
        <f>'Memory Regions'!B19</f>
        <v>VRAM_BG2_CELLDATA</v>
      </c>
      <c r="U6" s="199" t="str">
        <f>'Memory Regions'!B20</f>
        <v>VRAM_PALETTE</v>
      </c>
      <c r="V6" s="199" t="str">
        <f>'Memory Regions'!B21</f>
        <v>VRAM_SPRITE_REGISTERS</v>
      </c>
      <c r="W6" s="199" t="str">
        <f>'Memory Regions'!B22</f>
        <v>VRAM_SPRITE_IMAGES</v>
      </c>
      <c r="X6" s="200" t="str">
        <f>'Memory Regions'!B23</f>
        <v>not_used</v>
      </c>
      <c r="Y6" s="201" t="s">
        <v>34</v>
      </c>
      <c r="Z6" s="202" t="s">
        <v>35</v>
      </c>
      <c r="AA6" s="203" t="s">
        <v>36</v>
      </c>
      <c r="AB6" s="300"/>
      <c r="AD6" s="159" t="s">
        <v>53</v>
      </c>
      <c r="AE6" s="294"/>
    </row>
    <row r="7" spans="2:31">
      <c r="B7" s="132" t="str">
        <f t="shared" ref="B7:B38" si="0">DEC2HEX(AD7,8)</f>
        <v>00000000</v>
      </c>
      <c r="C7" s="133" t="s">
        <v>50</v>
      </c>
      <c r="D7" s="134" t="str">
        <f t="shared" ref="D7:D38" si="1">DEC2HEX(AD7+$I$2-1,8)</f>
        <v>000001FF</v>
      </c>
      <c r="E7" s="135" t="str">
        <f>IF(AND($AD7&gt;=HEX2DEC('Address Decoding'!$AJ$69),$AD7&lt;=HEX2DEC('Address Decoding'!$AK$69)),E$6,IF(AND($AD7&gt;HEX2DEC('Address Decoding'!$AK$69),$AD7&lt;=HEX2DEC('Address Decoding'!$AL$69)),"MIRROR",""))</f>
        <v>SDRAM_PAGE</v>
      </c>
      <c r="F7" s="136" t="str">
        <f>IF(AND($AD7&gt;=HEX2DEC('Address Decoding'!$AJ$70),$AD7&lt;=HEX2DEC('Address Decoding'!$AK$70)),F$6,IF(AND($AD7&gt;HEX2DEC('Address Decoding'!$AK$70),$AD7&lt;=HEX2DEC('Address Decoding'!$AL$70)),"MIRROR",""))</f>
        <v/>
      </c>
      <c r="G7" s="136" t="str">
        <f>IF(AND($AD7&gt;=HEX2DEC('Address Decoding'!$AJ$71),$AD7&lt;=HEX2DEC('Address Decoding'!$AK$71)),G$6,IF(AND($AD7&gt;HEX2DEC('Address Decoding'!$AK$71),$AD7&lt;=HEX2DEC('Address Decoding'!$AL$71)),"MIRROR",""))</f>
        <v/>
      </c>
      <c r="H7" s="136" t="str">
        <f>IF(AND($AD7&gt;=HEX2DEC('Address Decoding'!$AJ$72),$AD7&lt;=HEX2DEC('Address Decoding'!$AK$72)),H$6,IF(AND($AD7&gt;HEX2DEC('Address Decoding'!$AK$72),$AD7&lt;=HEX2DEC('Address Decoding'!$AL$72)),"MIRROR",""))</f>
        <v/>
      </c>
      <c r="I7" s="136" t="str">
        <f>IF(AND($AD7&gt;=HEX2DEC('Address Decoding'!$AJ$73),$AD7&lt;=HEX2DEC('Address Decoding'!$AK$73)),I$6,IF(AND($AD7&gt;HEX2DEC('Address Decoding'!$AK$73),$AD7&lt;=HEX2DEC('Address Decoding'!$AL$73)),"MIRROR",""))</f>
        <v/>
      </c>
      <c r="J7" s="136" t="str">
        <f>IF(AND($AD7&gt;=HEX2DEC('Address Decoding'!$AJ$74),$AD7&lt;=HEX2DEC('Address Decoding'!$AK$74)),J$6,IF(AND($AD7&gt;HEX2DEC('Address Decoding'!$AK$74),$AD7&lt;=HEX2DEC('Address Decoding'!$AL$74)),"MIRROR",""))</f>
        <v/>
      </c>
      <c r="K7" s="136" t="str">
        <f>IF(AND($AD7&gt;=HEX2DEC('Address Decoding'!$AJ$75),$AD7&lt;=HEX2DEC('Address Decoding'!$AK$75)),K$6,IF(AND($AD7&gt;HEX2DEC('Address Decoding'!$AK$75),$AD7&lt;=HEX2DEC('Address Decoding'!$AL$75)),"MIRROR",""))</f>
        <v/>
      </c>
      <c r="L7" s="136" t="str">
        <f>IF(AND($AD7&gt;=HEX2DEC('Address Decoding'!$AJ$76),$AD7&lt;=HEX2DEC('Address Decoding'!$AK$76)),L$6,IF(AND($AD7&gt;HEX2DEC('Address Decoding'!$AK$76),$AD7&lt;=HEX2DEC('Address Decoding'!$AL$76)),"MIRROR",""))</f>
        <v/>
      </c>
      <c r="M7" s="136" t="str">
        <f>IF(AND($AD7&gt;=HEX2DEC('Address Decoding'!$AJ$77),$AD7&lt;=HEX2DEC('Address Decoding'!$AK$77)),M$6,IF(AND($AD7&gt;HEX2DEC('Address Decoding'!$AK$77),$AD7&lt;=HEX2DEC('Address Decoding'!$AL$77)),"MIRROR",""))</f>
        <v/>
      </c>
      <c r="N7" s="137" t="str">
        <f>IF(AND($AD7&gt;=HEX2DEC('Address Decoding'!$AJ$78),$AD7&lt;=HEX2DEC('Address Decoding'!$AK$78)),N$6,IF(AND($AD7&gt;HEX2DEC('Address Decoding'!$AK$78),$AD7&lt;=HEX2DEC('Address Decoding'!$AL$78)),"MIRROR",""))</f>
        <v/>
      </c>
      <c r="O7" s="136" t="str">
        <f>IF(AND($AD7&gt;=HEX2DEC('Address Decoding'!$AJ$79),$AD7&lt;=HEX2DEC('Address Decoding'!$AK$79)),O$6,IF(AND($AD7&gt;HEX2DEC('Address Decoding'!$AK$79),$AD7&lt;=HEX2DEC('Address Decoding'!$AL$79)),"MIRROR",""))</f>
        <v/>
      </c>
      <c r="P7" s="136" t="str">
        <f>IF(AND($AD7&gt;=HEX2DEC('Address Decoding'!$AJ$80),$AD7&lt;=HEX2DEC('Address Decoding'!$AK$80)),P$6,IF(AND($AD7&gt;HEX2DEC('Address Decoding'!$AK$80),$AD7&lt;=HEX2DEC('Address Decoding'!$AL$80)),"MIRROR",""))</f>
        <v/>
      </c>
      <c r="Q7" s="136" t="str">
        <f>IF(AND($AD7&gt;=HEX2DEC('Address Decoding'!$AJ$81),$AD7&lt;=HEX2DEC('Address Decoding'!$AK$81)),Q$6,IF(AND($AD7&gt;HEX2DEC('Address Decoding'!$AK$81),$AD7&lt;=HEX2DEC('Address Decoding'!$AL$81)),"MIRROR",""))</f>
        <v/>
      </c>
      <c r="R7" s="136" t="str">
        <f>IF(AND($AD7&gt;=HEX2DEC('Address Decoding'!$AJ$82),$AD7&lt;=HEX2DEC('Address Decoding'!$AK$82)),R$6,IF(AND($AD7&gt;HEX2DEC('Address Decoding'!$AK$82),$AD7&lt;=HEX2DEC('Address Decoding'!$AL$82)),"MIRROR",""))</f>
        <v/>
      </c>
      <c r="S7" s="136" t="str">
        <f>IF(AND($AD7&gt;=HEX2DEC('Address Decoding'!$AJ$83),$AD7&lt;=HEX2DEC('Address Decoding'!$AK$83)),S$6,IF(AND($AD7&gt;HEX2DEC('Address Decoding'!$AK$83),$AD7&lt;=HEX2DEC('Address Decoding'!$AL$83)),"MIRROR",""))</f>
        <v/>
      </c>
      <c r="T7" s="136" t="str">
        <f>IF(AND($AD7&gt;=HEX2DEC('Address Decoding'!$AJ$84),$AD7&lt;=HEX2DEC('Address Decoding'!$AK$84)),T$6,IF(AND($AD7&gt;HEX2DEC('Address Decoding'!$AK$84),$AD7&lt;=HEX2DEC('Address Decoding'!$AL$84)),"MIRROR",""))</f>
        <v/>
      </c>
      <c r="U7" s="136" t="str">
        <f>IF(AND($AD7&gt;=HEX2DEC('Address Decoding'!$AJ$85),$AD7&lt;=HEX2DEC('Address Decoding'!$AK$85)),U$6,IF(AND($AD7&gt;HEX2DEC('Address Decoding'!$AK$85),$AD7&lt;=HEX2DEC('Address Decoding'!$AL$85)),"MIRROR",""))</f>
        <v/>
      </c>
      <c r="V7" s="136" t="str">
        <f>IF(AND($AD7&gt;=HEX2DEC('Address Decoding'!$AJ$86),$AD7&lt;=HEX2DEC('Address Decoding'!$AK$86)),V$6,IF(AND($AD7&gt;HEX2DEC('Address Decoding'!$AK$86),$AD7&lt;=HEX2DEC('Address Decoding'!$AL$86)),"MIRROR",""))</f>
        <v/>
      </c>
      <c r="W7" s="136" t="str">
        <f>IF(AND($AD7&gt;=HEX2DEC('Address Decoding'!$AJ$87),$AD7&lt;=HEX2DEC('Address Decoding'!$AK$87)),W$6,IF(AND($AD7&gt;HEX2DEC('Address Decoding'!$AK$87),$AD7&lt;=HEX2DEC('Address Decoding'!$AL$87)),"MIRROR",""))</f>
        <v/>
      </c>
      <c r="X7" s="138" t="str">
        <f>IF(AND($AD7&gt;=HEX2DEC('Address Decoding'!$AJ$88),$AD7&lt;=HEX2DEC('Address Decoding'!$AK$88)),X$6,IF(AND($AD7&gt;HEX2DEC('Address Decoding'!$AK$88),$AD7&lt;=HEX2DEC('Address Decoding'!$AL$88)),"MIRROR",""))</f>
        <v>not_used</v>
      </c>
      <c r="Y7" s="135" t="str">
        <f>IF(AND($AD7&gt;=HEX2DEC('Address Decoding'!$AJ$89),$AD7&lt;=HEX2DEC('Address Decoding'!$AK$89)),Y$6,IF(AND($AD7&gt;HEX2DEC('Address Decoding'!$AK$89),$AD7&lt;=HEX2DEC('Address Decoding'!$AL$89)),"MIRROR",""))</f>
        <v>RESET</v>
      </c>
      <c r="Z7" s="136" t="str">
        <f>IF(AND(HEX2DEC('Address Decoding'!$AJ$95)&gt;=$AD7,HEX2DEC('Address Decoding'!$AK$95)&lt;=$AD8),Z$6,"")</f>
        <v/>
      </c>
      <c r="AA7" s="137" t="str">
        <f>IF(AND(HEX2DEC('Address Decoding'!$AJ$96)&gt;=$AD7,HEX2DEC('Address Decoding'!$AK$96)&lt;=$AD8),AA$6,"")</f>
        <v/>
      </c>
      <c r="AB7" s="129" t="str">
        <f>IF(AE7&lt;=1,"OK","ERROR")</f>
        <v>ERROR</v>
      </c>
      <c r="AD7" s="161">
        <v>0</v>
      </c>
      <c r="AE7" s="160">
        <f>COUNTIF(E7:X7,"?*")</f>
        <v>2</v>
      </c>
    </row>
    <row r="8" spans="2:31">
      <c r="B8" s="139" t="str">
        <f t="shared" si="0"/>
        <v>00000200</v>
      </c>
      <c r="C8" s="140" t="s">
        <v>50</v>
      </c>
      <c r="D8" s="141" t="str">
        <f t="shared" si="1"/>
        <v>000003FF</v>
      </c>
      <c r="E8" s="142" t="str">
        <f>IF(AND($AD8&gt;=HEX2DEC('Address Decoding'!$AJ$69),$AD8&lt;=HEX2DEC('Address Decoding'!$AK$69)),E$6,IF(AND($AD8&gt;HEX2DEC('Address Decoding'!$AK$69),$AD8&lt;=HEX2DEC('Address Decoding'!$AL$69)),"MIRROR",""))</f>
        <v/>
      </c>
      <c r="F8" s="143" t="str">
        <f>IF(AND($AD8&gt;=HEX2DEC('Address Decoding'!$AJ$70),$AD8&lt;=HEX2DEC('Address Decoding'!$AK$70)),F$6,IF(AND($AD8&gt;HEX2DEC('Address Decoding'!$AK$70),$AD8&lt;=HEX2DEC('Address Decoding'!$AL$70)),"MIRROR",""))</f>
        <v/>
      </c>
      <c r="G8" s="143" t="str">
        <f>IF(AND($AD8&gt;=HEX2DEC('Address Decoding'!$AJ$71),$AD8&lt;=HEX2DEC('Address Decoding'!$AK$71)),G$6,IF(AND($AD8&gt;HEX2DEC('Address Decoding'!$AK$71),$AD8&lt;=HEX2DEC('Address Decoding'!$AL$71)),"MIRROR",""))</f>
        <v/>
      </c>
      <c r="H8" s="143" t="str">
        <f>IF(AND($AD8&gt;=HEX2DEC('Address Decoding'!$AJ$72),$AD8&lt;=HEX2DEC('Address Decoding'!$AK$72)),H$6,IF(AND($AD8&gt;HEX2DEC('Address Decoding'!$AK$72),$AD8&lt;=HEX2DEC('Address Decoding'!$AL$72)),"MIRROR",""))</f>
        <v/>
      </c>
      <c r="I8" s="143" t="str">
        <f>IF(AND($AD8&gt;=HEX2DEC('Address Decoding'!$AJ$73),$AD8&lt;=HEX2DEC('Address Decoding'!$AK$73)),I$6,IF(AND($AD8&gt;HEX2DEC('Address Decoding'!$AK$73),$AD8&lt;=HEX2DEC('Address Decoding'!$AL$73)),"MIRROR",""))</f>
        <v/>
      </c>
      <c r="J8" s="143" t="str">
        <f>IF(AND($AD8&gt;=HEX2DEC('Address Decoding'!$AJ$74),$AD8&lt;=HEX2DEC('Address Decoding'!$AK$74)),J$6,IF(AND($AD8&gt;HEX2DEC('Address Decoding'!$AK$74),$AD8&lt;=HEX2DEC('Address Decoding'!$AL$74)),"MIRROR",""))</f>
        <v/>
      </c>
      <c r="K8" s="143" t="str">
        <f>IF(AND($AD8&gt;=HEX2DEC('Address Decoding'!$AJ$75),$AD8&lt;=HEX2DEC('Address Decoding'!$AK$75)),K$6,IF(AND($AD8&gt;HEX2DEC('Address Decoding'!$AK$75),$AD8&lt;=HEX2DEC('Address Decoding'!$AL$75)),"MIRROR",""))</f>
        <v/>
      </c>
      <c r="L8" s="143" t="str">
        <f>IF(AND($AD8&gt;=HEX2DEC('Address Decoding'!$AJ$76),$AD8&lt;=HEX2DEC('Address Decoding'!$AK$76)),L$6,IF(AND($AD8&gt;HEX2DEC('Address Decoding'!$AK$76),$AD8&lt;=HEX2DEC('Address Decoding'!$AL$76)),"MIRROR",""))</f>
        <v/>
      </c>
      <c r="M8" s="143" t="str">
        <f>IF(AND($AD8&gt;=HEX2DEC('Address Decoding'!$AJ$77),$AD8&lt;=HEX2DEC('Address Decoding'!$AK$77)),M$6,IF(AND($AD8&gt;HEX2DEC('Address Decoding'!$AK$77),$AD8&lt;=HEX2DEC('Address Decoding'!$AL$77)),"MIRROR",""))</f>
        <v/>
      </c>
      <c r="N8" s="144" t="str">
        <f>IF(AND($AD8&gt;=HEX2DEC('Address Decoding'!$AJ$78),$AD8&lt;=HEX2DEC('Address Decoding'!$AK$78)),N$6,IF(AND($AD8&gt;HEX2DEC('Address Decoding'!$AK$78),$AD8&lt;=HEX2DEC('Address Decoding'!$AL$78)),"MIRROR",""))</f>
        <v/>
      </c>
      <c r="O8" s="145" t="str">
        <f>IF(AND($AD8&gt;=HEX2DEC('Address Decoding'!$AJ$79),$AD8&lt;=HEX2DEC('Address Decoding'!$AK$79)),O$6,IF(AND($AD8&gt;HEX2DEC('Address Decoding'!$AK$79),$AD8&lt;=HEX2DEC('Address Decoding'!$AL$79)),"MIRROR",""))</f>
        <v/>
      </c>
      <c r="P8" s="145" t="str">
        <f>IF(AND($AD8&gt;=HEX2DEC('Address Decoding'!$AJ$80),$AD8&lt;=HEX2DEC('Address Decoding'!$AK$80)),P$6,IF(AND($AD8&gt;HEX2DEC('Address Decoding'!$AK$80),$AD8&lt;=HEX2DEC('Address Decoding'!$AL$80)),"MIRROR",""))</f>
        <v/>
      </c>
      <c r="Q8" s="145" t="str">
        <f>IF(AND($AD8&gt;=HEX2DEC('Address Decoding'!$AJ$81),$AD8&lt;=HEX2DEC('Address Decoding'!$AK$81)),Q$6,IF(AND($AD8&gt;HEX2DEC('Address Decoding'!$AK$81),$AD8&lt;=HEX2DEC('Address Decoding'!$AL$81)),"MIRROR",""))</f>
        <v/>
      </c>
      <c r="R8" s="145" t="str">
        <f>IF(AND($AD8&gt;=HEX2DEC('Address Decoding'!$AJ$82),$AD8&lt;=HEX2DEC('Address Decoding'!$AK$82)),R$6,IF(AND($AD8&gt;HEX2DEC('Address Decoding'!$AK$82),$AD8&lt;=HEX2DEC('Address Decoding'!$AL$82)),"MIRROR",""))</f>
        <v/>
      </c>
      <c r="S8" s="145" t="str">
        <f>IF(AND($AD8&gt;=HEX2DEC('Address Decoding'!$AJ$83),$AD8&lt;=HEX2DEC('Address Decoding'!$AK$83)),S$6,IF(AND($AD8&gt;HEX2DEC('Address Decoding'!$AK$83),$AD8&lt;=HEX2DEC('Address Decoding'!$AL$83)),"MIRROR",""))</f>
        <v/>
      </c>
      <c r="T8" s="145" t="str">
        <f>IF(AND($AD8&gt;=HEX2DEC('Address Decoding'!$AJ$84),$AD8&lt;=HEX2DEC('Address Decoding'!$AK$84)),T$6,IF(AND($AD8&gt;HEX2DEC('Address Decoding'!$AK$84),$AD8&lt;=HEX2DEC('Address Decoding'!$AL$84)),"MIRROR",""))</f>
        <v/>
      </c>
      <c r="U8" s="145" t="str">
        <f>IF(AND($AD8&gt;=HEX2DEC('Address Decoding'!$AJ$85),$AD8&lt;=HEX2DEC('Address Decoding'!$AK$85)),U$6,IF(AND($AD8&gt;HEX2DEC('Address Decoding'!$AK$85),$AD8&lt;=HEX2DEC('Address Decoding'!$AL$85)),"MIRROR",""))</f>
        <v/>
      </c>
      <c r="V8" s="145" t="str">
        <f>IF(AND($AD8&gt;=HEX2DEC('Address Decoding'!$AJ$86),$AD8&lt;=HEX2DEC('Address Decoding'!$AK$86)),V$6,IF(AND($AD8&gt;HEX2DEC('Address Decoding'!$AK$86),$AD8&lt;=HEX2DEC('Address Decoding'!$AL$86)),"MIRROR",""))</f>
        <v/>
      </c>
      <c r="W8" s="145" t="str">
        <f>IF(AND($AD8&gt;=HEX2DEC('Address Decoding'!$AJ$87),$AD8&lt;=HEX2DEC('Address Decoding'!$AK$87)),W$6,IF(AND($AD8&gt;HEX2DEC('Address Decoding'!$AK$87),$AD8&lt;=HEX2DEC('Address Decoding'!$AL$87)),"MIRROR",""))</f>
        <v/>
      </c>
      <c r="X8" s="146" t="str">
        <f>IF(AND($AD8&gt;=HEX2DEC('Address Decoding'!$AJ$88),$AD8&lt;=HEX2DEC('Address Decoding'!$AK$88)),X$6,IF(AND($AD8&gt;HEX2DEC('Address Decoding'!$AK$88),$AD8&lt;=HEX2DEC('Address Decoding'!$AL$88)),"MIRROR",""))</f>
        <v/>
      </c>
      <c r="Y8" s="142" t="str">
        <f>IF(AND($AD8&gt;=HEX2DEC('Address Decoding'!$AJ$89),$AD8&lt;=HEX2DEC('Address Decoding'!$AK$89)),Y$6,IF(AND($AD8&gt;HEX2DEC('Address Decoding'!$AK$89),$AD8&lt;=HEX2DEC('Address Decoding'!$AL$89)),"MIRROR",""))</f>
        <v/>
      </c>
      <c r="Z8" s="143" t="str">
        <f>IF(AND(HEX2DEC('Address Decoding'!$AJ$95)&gt;=$AD8,HEX2DEC('Address Decoding'!$AK$95)&lt;=$AD9),Z$6,"")</f>
        <v/>
      </c>
      <c r="AA8" s="144" t="str">
        <f>IF(AND(HEX2DEC('Address Decoding'!$AJ$96)&gt;=$AD8,HEX2DEC('Address Decoding'!$AK$96)&lt;=$AD9),AA$6,"")</f>
        <v/>
      </c>
      <c r="AB8" s="130" t="str">
        <f t="shared" ref="AB8:AB71" si="2">IF(AE8&lt;=1,"OK","ERROR")</f>
        <v>OK</v>
      </c>
      <c r="AD8" s="162">
        <f t="shared" ref="AD8:AD39" si="3">AD7+$I$2</f>
        <v>512</v>
      </c>
      <c r="AE8" s="163">
        <f t="shared" ref="AE8:AE71" si="4">COUNTIF(E8:X8,"?*")</f>
        <v>0</v>
      </c>
    </row>
    <row r="9" spans="2:31">
      <c r="B9" s="139" t="str">
        <f t="shared" si="0"/>
        <v>00000400</v>
      </c>
      <c r="C9" s="140" t="s">
        <v>50</v>
      </c>
      <c r="D9" s="141" t="str">
        <f t="shared" si="1"/>
        <v>000005FF</v>
      </c>
      <c r="E9" s="142" t="str">
        <f>IF(AND($AD9&gt;=HEX2DEC('Address Decoding'!$AJ$69),$AD9&lt;=HEX2DEC('Address Decoding'!$AK$69)),E$6,IF(AND($AD9&gt;HEX2DEC('Address Decoding'!$AK$69),$AD9&lt;=HEX2DEC('Address Decoding'!$AL$69)),"MIRROR",""))</f>
        <v/>
      </c>
      <c r="F9" s="143" t="str">
        <f>IF(AND($AD9&gt;=HEX2DEC('Address Decoding'!$AJ$70),$AD9&lt;=HEX2DEC('Address Decoding'!$AK$70)),F$6,IF(AND($AD9&gt;HEX2DEC('Address Decoding'!$AK$70),$AD9&lt;=HEX2DEC('Address Decoding'!$AL$70)),"MIRROR",""))</f>
        <v/>
      </c>
      <c r="G9" s="143" t="str">
        <f>IF(AND($AD9&gt;=HEX2DEC('Address Decoding'!$AJ$71),$AD9&lt;=HEX2DEC('Address Decoding'!$AK$71)),G$6,IF(AND($AD9&gt;HEX2DEC('Address Decoding'!$AK$71),$AD9&lt;=HEX2DEC('Address Decoding'!$AL$71)),"MIRROR",""))</f>
        <v/>
      </c>
      <c r="H9" s="143" t="str">
        <f>IF(AND($AD9&gt;=HEX2DEC('Address Decoding'!$AJ$72),$AD9&lt;=HEX2DEC('Address Decoding'!$AK$72)),H$6,IF(AND($AD9&gt;HEX2DEC('Address Decoding'!$AK$72),$AD9&lt;=HEX2DEC('Address Decoding'!$AL$72)),"MIRROR",""))</f>
        <v/>
      </c>
      <c r="I9" s="143" t="str">
        <f>IF(AND($AD9&gt;=HEX2DEC('Address Decoding'!$AJ$73),$AD9&lt;=HEX2DEC('Address Decoding'!$AK$73)),I$6,IF(AND($AD9&gt;HEX2DEC('Address Decoding'!$AK$73),$AD9&lt;=HEX2DEC('Address Decoding'!$AL$73)),"MIRROR",""))</f>
        <v/>
      </c>
      <c r="J9" s="143" t="str">
        <f>IF(AND($AD9&gt;=HEX2DEC('Address Decoding'!$AJ$74),$AD9&lt;=HEX2DEC('Address Decoding'!$AK$74)),J$6,IF(AND($AD9&gt;HEX2DEC('Address Decoding'!$AK$74),$AD9&lt;=HEX2DEC('Address Decoding'!$AL$74)),"MIRROR",""))</f>
        <v/>
      </c>
      <c r="K9" s="143" t="str">
        <f>IF(AND($AD9&gt;=HEX2DEC('Address Decoding'!$AJ$75),$AD9&lt;=HEX2DEC('Address Decoding'!$AK$75)),K$6,IF(AND($AD9&gt;HEX2DEC('Address Decoding'!$AK$75),$AD9&lt;=HEX2DEC('Address Decoding'!$AL$75)),"MIRROR",""))</f>
        <v/>
      </c>
      <c r="L9" s="143" t="str">
        <f>IF(AND($AD9&gt;=HEX2DEC('Address Decoding'!$AJ$76),$AD9&lt;=HEX2DEC('Address Decoding'!$AK$76)),L$6,IF(AND($AD9&gt;HEX2DEC('Address Decoding'!$AK$76),$AD9&lt;=HEX2DEC('Address Decoding'!$AL$76)),"MIRROR",""))</f>
        <v/>
      </c>
      <c r="M9" s="143" t="str">
        <f>IF(AND($AD9&gt;=HEX2DEC('Address Decoding'!$AJ$77),$AD9&lt;=HEX2DEC('Address Decoding'!$AK$77)),M$6,IF(AND($AD9&gt;HEX2DEC('Address Decoding'!$AK$77),$AD9&lt;=HEX2DEC('Address Decoding'!$AL$77)),"MIRROR",""))</f>
        <v/>
      </c>
      <c r="N9" s="144" t="str">
        <f>IF(AND($AD9&gt;=HEX2DEC('Address Decoding'!$AJ$78),$AD9&lt;=HEX2DEC('Address Decoding'!$AK$78)),N$6,IF(AND($AD9&gt;HEX2DEC('Address Decoding'!$AK$78),$AD9&lt;=HEX2DEC('Address Decoding'!$AL$78)),"MIRROR",""))</f>
        <v/>
      </c>
      <c r="O9" s="145" t="str">
        <f>IF(AND($AD9&gt;=HEX2DEC('Address Decoding'!$AJ$79),$AD9&lt;=HEX2DEC('Address Decoding'!$AK$79)),O$6,IF(AND($AD9&gt;HEX2DEC('Address Decoding'!$AK$79),$AD9&lt;=HEX2DEC('Address Decoding'!$AL$79)),"MIRROR",""))</f>
        <v/>
      </c>
      <c r="P9" s="145" t="str">
        <f>IF(AND($AD9&gt;=HEX2DEC('Address Decoding'!$AJ$80),$AD9&lt;=HEX2DEC('Address Decoding'!$AK$80)),P$6,IF(AND($AD9&gt;HEX2DEC('Address Decoding'!$AK$80),$AD9&lt;=HEX2DEC('Address Decoding'!$AL$80)),"MIRROR",""))</f>
        <v/>
      </c>
      <c r="Q9" s="145" t="str">
        <f>IF(AND($AD9&gt;=HEX2DEC('Address Decoding'!$AJ$81),$AD9&lt;=HEX2DEC('Address Decoding'!$AK$81)),Q$6,IF(AND($AD9&gt;HEX2DEC('Address Decoding'!$AK$81),$AD9&lt;=HEX2DEC('Address Decoding'!$AL$81)),"MIRROR",""))</f>
        <v/>
      </c>
      <c r="R9" s="145" t="str">
        <f>IF(AND($AD9&gt;=HEX2DEC('Address Decoding'!$AJ$82),$AD9&lt;=HEX2DEC('Address Decoding'!$AK$82)),R$6,IF(AND($AD9&gt;HEX2DEC('Address Decoding'!$AK$82),$AD9&lt;=HEX2DEC('Address Decoding'!$AL$82)),"MIRROR",""))</f>
        <v/>
      </c>
      <c r="S9" s="145" t="str">
        <f>IF(AND($AD9&gt;=HEX2DEC('Address Decoding'!$AJ$83),$AD9&lt;=HEX2DEC('Address Decoding'!$AK$83)),S$6,IF(AND($AD9&gt;HEX2DEC('Address Decoding'!$AK$83),$AD9&lt;=HEX2DEC('Address Decoding'!$AL$83)),"MIRROR",""))</f>
        <v/>
      </c>
      <c r="T9" s="145" t="str">
        <f>IF(AND($AD9&gt;=HEX2DEC('Address Decoding'!$AJ$84),$AD9&lt;=HEX2DEC('Address Decoding'!$AK$84)),T$6,IF(AND($AD9&gt;HEX2DEC('Address Decoding'!$AK$84),$AD9&lt;=HEX2DEC('Address Decoding'!$AL$84)),"MIRROR",""))</f>
        <v/>
      </c>
      <c r="U9" s="145" t="str">
        <f>IF(AND($AD9&gt;=HEX2DEC('Address Decoding'!$AJ$85),$AD9&lt;=HEX2DEC('Address Decoding'!$AK$85)),U$6,IF(AND($AD9&gt;HEX2DEC('Address Decoding'!$AK$85),$AD9&lt;=HEX2DEC('Address Decoding'!$AL$85)),"MIRROR",""))</f>
        <v/>
      </c>
      <c r="V9" s="145" t="str">
        <f>IF(AND($AD9&gt;=HEX2DEC('Address Decoding'!$AJ$86),$AD9&lt;=HEX2DEC('Address Decoding'!$AK$86)),V$6,IF(AND($AD9&gt;HEX2DEC('Address Decoding'!$AK$86),$AD9&lt;=HEX2DEC('Address Decoding'!$AL$86)),"MIRROR",""))</f>
        <v/>
      </c>
      <c r="W9" s="145" t="str">
        <f>IF(AND($AD9&gt;=HEX2DEC('Address Decoding'!$AJ$87),$AD9&lt;=HEX2DEC('Address Decoding'!$AK$87)),W$6,IF(AND($AD9&gt;HEX2DEC('Address Decoding'!$AK$87),$AD9&lt;=HEX2DEC('Address Decoding'!$AL$87)),"MIRROR",""))</f>
        <v/>
      </c>
      <c r="X9" s="146" t="str">
        <f>IF(AND($AD9&gt;=HEX2DEC('Address Decoding'!$AJ$88),$AD9&lt;=HEX2DEC('Address Decoding'!$AK$88)),X$6,IF(AND($AD9&gt;HEX2DEC('Address Decoding'!$AK$88),$AD9&lt;=HEX2DEC('Address Decoding'!$AL$88)),"MIRROR",""))</f>
        <v/>
      </c>
      <c r="Y9" s="142" t="str">
        <f>IF(AND($AD9&gt;=HEX2DEC('Address Decoding'!$AJ$89),$AD9&lt;=HEX2DEC('Address Decoding'!$AK$89)),Y$6,IF(AND($AD9&gt;HEX2DEC('Address Decoding'!$AK$89),$AD9&lt;=HEX2DEC('Address Decoding'!$AL$89)),"MIRROR",""))</f>
        <v/>
      </c>
      <c r="Z9" s="143" t="str">
        <f>IF(AND(HEX2DEC('Address Decoding'!$AJ$95)&gt;=$AD9,HEX2DEC('Address Decoding'!$AK$95)&lt;=$AD10),Z$6,"")</f>
        <v/>
      </c>
      <c r="AA9" s="144" t="str">
        <f>IF(AND(HEX2DEC('Address Decoding'!$AJ$96)&gt;=$AD9,HEX2DEC('Address Decoding'!$AK$96)&lt;=$AD10),AA$6,"")</f>
        <v/>
      </c>
      <c r="AB9" s="130" t="str">
        <f t="shared" si="2"/>
        <v>OK</v>
      </c>
      <c r="AD9" s="162">
        <f t="shared" si="3"/>
        <v>1024</v>
      </c>
      <c r="AE9" s="163">
        <f t="shared" si="4"/>
        <v>0</v>
      </c>
    </row>
    <row r="10" spans="2:31">
      <c r="B10" s="139" t="str">
        <f t="shared" si="0"/>
        <v>00000600</v>
      </c>
      <c r="C10" s="140" t="s">
        <v>50</v>
      </c>
      <c r="D10" s="141" t="str">
        <f t="shared" si="1"/>
        <v>000007FF</v>
      </c>
      <c r="E10" s="142" t="str">
        <f>IF(AND($AD10&gt;=HEX2DEC('Address Decoding'!$AJ$69),$AD10&lt;=HEX2DEC('Address Decoding'!$AK$69)),E$6,IF(AND($AD10&gt;HEX2DEC('Address Decoding'!$AK$69),$AD10&lt;=HEX2DEC('Address Decoding'!$AL$69)),"MIRROR",""))</f>
        <v/>
      </c>
      <c r="F10" s="143" t="str">
        <f>IF(AND($AD10&gt;=HEX2DEC('Address Decoding'!$AJ$70),$AD10&lt;=HEX2DEC('Address Decoding'!$AK$70)),F$6,IF(AND($AD10&gt;HEX2DEC('Address Decoding'!$AK$70),$AD10&lt;=HEX2DEC('Address Decoding'!$AL$70)),"MIRROR",""))</f>
        <v/>
      </c>
      <c r="G10" s="143" t="str">
        <f>IF(AND($AD10&gt;=HEX2DEC('Address Decoding'!$AJ$71),$AD10&lt;=HEX2DEC('Address Decoding'!$AK$71)),G$6,IF(AND($AD10&gt;HEX2DEC('Address Decoding'!$AK$71),$AD10&lt;=HEX2DEC('Address Decoding'!$AL$71)),"MIRROR",""))</f>
        <v/>
      </c>
      <c r="H10" s="143" t="str">
        <f>IF(AND($AD10&gt;=HEX2DEC('Address Decoding'!$AJ$72),$AD10&lt;=HEX2DEC('Address Decoding'!$AK$72)),H$6,IF(AND($AD10&gt;HEX2DEC('Address Decoding'!$AK$72),$AD10&lt;=HEX2DEC('Address Decoding'!$AL$72)),"MIRROR",""))</f>
        <v/>
      </c>
      <c r="I10" s="143" t="str">
        <f>IF(AND($AD10&gt;=HEX2DEC('Address Decoding'!$AJ$73),$AD10&lt;=HEX2DEC('Address Decoding'!$AK$73)),I$6,IF(AND($AD10&gt;HEX2DEC('Address Decoding'!$AK$73),$AD10&lt;=HEX2DEC('Address Decoding'!$AL$73)),"MIRROR",""))</f>
        <v/>
      </c>
      <c r="J10" s="143" t="str">
        <f>IF(AND($AD10&gt;=HEX2DEC('Address Decoding'!$AJ$74),$AD10&lt;=HEX2DEC('Address Decoding'!$AK$74)),J$6,IF(AND($AD10&gt;HEX2DEC('Address Decoding'!$AK$74),$AD10&lt;=HEX2DEC('Address Decoding'!$AL$74)),"MIRROR",""))</f>
        <v/>
      </c>
      <c r="K10" s="143" t="str">
        <f>IF(AND($AD10&gt;=HEX2DEC('Address Decoding'!$AJ$75),$AD10&lt;=HEX2DEC('Address Decoding'!$AK$75)),K$6,IF(AND($AD10&gt;HEX2DEC('Address Decoding'!$AK$75),$AD10&lt;=HEX2DEC('Address Decoding'!$AL$75)),"MIRROR",""))</f>
        <v/>
      </c>
      <c r="L10" s="143" t="str">
        <f>IF(AND($AD10&gt;=HEX2DEC('Address Decoding'!$AJ$76),$AD10&lt;=HEX2DEC('Address Decoding'!$AK$76)),L$6,IF(AND($AD10&gt;HEX2DEC('Address Decoding'!$AK$76),$AD10&lt;=HEX2DEC('Address Decoding'!$AL$76)),"MIRROR",""))</f>
        <v/>
      </c>
      <c r="M10" s="143" t="str">
        <f>IF(AND($AD10&gt;=HEX2DEC('Address Decoding'!$AJ$77),$AD10&lt;=HEX2DEC('Address Decoding'!$AK$77)),M$6,IF(AND($AD10&gt;HEX2DEC('Address Decoding'!$AK$77),$AD10&lt;=HEX2DEC('Address Decoding'!$AL$77)),"MIRROR",""))</f>
        <v/>
      </c>
      <c r="N10" s="144" t="str">
        <f>IF(AND($AD10&gt;=HEX2DEC('Address Decoding'!$AJ$78),$AD10&lt;=HEX2DEC('Address Decoding'!$AK$78)),N$6,IF(AND($AD10&gt;HEX2DEC('Address Decoding'!$AK$78),$AD10&lt;=HEX2DEC('Address Decoding'!$AL$78)),"MIRROR",""))</f>
        <v/>
      </c>
      <c r="O10" s="145" t="str">
        <f>IF(AND($AD10&gt;=HEX2DEC('Address Decoding'!$AJ$79),$AD10&lt;=HEX2DEC('Address Decoding'!$AK$79)),O$6,IF(AND($AD10&gt;HEX2DEC('Address Decoding'!$AK$79),$AD10&lt;=HEX2DEC('Address Decoding'!$AL$79)),"MIRROR",""))</f>
        <v/>
      </c>
      <c r="P10" s="145" t="str">
        <f>IF(AND($AD10&gt;=HEX2DEC('Address Decoding'!$AJ$80),$AD10&lt;=HEX2DEC('Address Decoding'!$AK$80)),P$6,IF(AND($AD10&gt;HEX2DEC('Address Decoding'!$AK$80),$AD10&lt;=HEX2DEC('Address Decoding'!$AL$80)),"MIRROR",""))</f>
        <v/>
      </c>
      <c r="Q10" s="145" t="str">
        <f>IF(AND($AD10&gt;=HEX2DEC('Address Decoding'!$AJ$81),$AD10&lt;=HEX2DEC('Address Decoding'!$AK$81)),Q$6,IF(AND($AD10&gt;HEX2DEC('Address Decoding'!$AK$81),$AD10&lt;=HEX2DEC('Address Decoding'!$AL$81)),"MIRROR",""))</f>
        <v/>
      </c>
      <c r="R10" s="145" t="str">
        <f>IF(AND($AD10&gt;=HEX2DEC('Address Decoding'!$AJ$82),$AD10&lt;=HEX2DEC('Address Decoding'!$AK$82)),R$6,IF(AND($AD10&gt;HEX2DEC('Address Decoding'!$AK$82),$AD10&lt;=HEX2DEC('Address Decoding'!$AL$82)),"MIRROR",""))</f>
        <v/>
      </c>
      <c r="S10" s="145" t="str">
        <f>IF(AND($AD10&gt;=HEX2DEC('Address Decoding'!$AJ$83),$AD10&lt;=HEX2DEC('Address Decoding'!$AK$83)),S$6,IF(AND($AD10&gt;HEX2DEC('Address Decoding'!$AK$83),$AD10&lt;=HEX2DEC('Address Decoding'!$AL$83)),"MIRROR",""))</f>
        <v/>
      </c>
      <c r="T10" s="145" t="str">
        <f>IF(AND($AD10&gt;=HEX2DEC('Address Decoding'!$AJ$84),$AD10&lt;=HEX2DEC('Address Decoding'!$AK$84)),T$6,IF(AND($AD10&gt;HEX2DEC('Address Decoding'!$AK$84),$AD10&lt;=HEX2DEC('Address Decoding'!$AL$84)),"MIRROR",""))</f>
        <v/>
      </c>
      <c r="U10" s="145" t="str">
        <f>IF(AND($AD10&gt;=HEX2DEC('Address Decoding'!$AJ$85),$AD10&lt;=HEX2DEC('Address Decoding'!$AK$85)),U$6,IF(AND($AD10&gt;HEX2DEC('Address Decoding'!$AK$85),$AD10&lt;=HEX2DEC('Address Decoding'!$AL$85)),"MIRROR",""))</f>
        <v/>
      </c>
      <c r="V10" s="145" t="str">
        <f>IF(AND($AD10&gt;=HEX2DEC('Address Decoding'!$AJ$86),$AD10&lt;=HEX2DEC('Address Decoding'!$AK$86)),V$6,IF(AND($AD10&gt;HEX2DEC('Address Decoding'!$AK$86),$AD10&lt;=HEX2DEC('Address Decoding'!$AL$86)),"MIRROR",""))</f>
        <v/>
      </c>
      <c r="W10" s="145" t="str">
        <f>IF(AND($AD10&gt;=HEX2DEC('Address Decoding'!$AJ$87),$AD10&lt;=HEX2DEC('Address Decoding'!$AK$87)),W$6,IF(AND($AD10&gt;HEX2DEC('Address Decoding'!$AK$87),$AD10&lt;=HEX2DEC('Address Decoding'!$AL$87)),"MIRROR",""))</f>
        <v/>
      </c>
      <c r="X10" s="146" t="str">
        <f>IF(AND($AD10&gt;=HEX2DEC('Address Decoding'!$AJ$88),$AD10&lt;=HEX2DEC('Address Decoding'!$AK$88)),X$6,IF(AND($AD10&gt;HEX2DEC('Address Decoding'!$AK$88),$AD10&lt;=HEX2DEC('Address Decoding'!$AL$88)),"MIRROR",""))</f>
        <v/>
      </c>
      <c r="Y10" s="142" t="str">
        <f>IF(AND($AD10&gt;=HEX2DEC('Address Decoding'!$AJ$89),$AD10&lt;=HEX2DEC('Address Decoding'!$AK$89)),Y$6,IF(AND($AD10&gt;HEX2DEC('Address Decoding'!$AK$89),$AD10&lt;=HEX2DEC('Address Decoding'!$AL$89)),"MIRROR",""))</f>
        <v/>
      </c>
      <c r="Z10" s="143" t="str">
        <f>IF(AND(HEX2DEC('Address Decoding'!$AJ$95)&gt;=$AD10,HEX2DEC('Address Decoding'!$AK$95)&lt;=$AD11),Z$6,"")</f>
        <v/>
      </c>
      <c r="AA10" s="144" t="str">
        <f>IF(AND(HEX2DEC('Address Decoding'!$AJ$96)&gt;=$AD10,HEX2DEC('Address Decoding'!$AK$96)&lt;=$AD11),AA$6,"")</f>
        <v/>
      </c>
      <c r="AB10" s="130" t="str">
        <f t="shared" si="2"/>
        <v>OK</v>
      </c>
      <c r="AD10" s="162">
        <f t="shared" si="3"/>
        <v>1536</v>
      </c>
      <c r="AE10" s="163">
        <f t="shared" si="4"/>
        <v>0</v>
      </c>
    </row>
    <row r="11" spans="2:31">
      <c r="B11" s="139" t="str">
        <f t="shared" si="0"/>
        <v>00000800</v>
      </c>
      <c r="C11" s="140" t="s">
        <v>50</v>
      </c>
      <c r="D11" s="141" t="str">
        <f t="shared" si="1"/>
        <v>000009FF</v>
      </c>
      <c r="E11" s="142" t="str">
        <f>IF(AND($AD11&gt;=HEX2DEC('Address Decoding'!$AJ$69),$AD11&lt;=HEX2DEC('Address Decoding'!$AK$69)),E$6,IF(AND($AD11&gt;HEX2DEC('Address Decoding'!$AK$69),$AD11&lt;=HEX2DEC('Address Decoding'!$AL$69)),"MIRROR",""))</f>
        <v/>
      </c>
      <c r="F11" s="143" t="str">
        <f>IF(AND($AD11&gt;=HEX2DEC('Address Decoding'!$AJ$70),$AD11&lt;=HEX2DEC('Address Decoding'!$AK$70)),F$6,IF(AND($AD11&gt;HEX2DEC('Address Decoding'!$AK$70),$AD11&lt;=HEX2DEC('Address Decoding'!$AL$70)),"MIRROR",""))</f>
        <v/>
      </c>
      <c r="G11" s="143" t="str">
        <f>IF(AND($AD11&gt;=HEX2DEC('Address Decoding'!$AJ$71),$AD11&lt;=HEX2DEC('Address Decoding'!$AK$71)),G$6,IF(AND($AD11&gt;HEX2DEC('Address Decoding'!$AK$71),$AD11&lt;=HEX2DEC('Address Decoding'!$AL$71)),"MIRROR",""))</f>
        <v/>
      </c>
      <c r="H11" s="143" t="str">
        <f>IF(AND($AD11&gt;=HEX2DEC('Address Decoding'!$AJ$72),$AD11&lt;=HEX2DEC('Address Decoding'!$AK$72)),H$6,IF(AND($AD11&gt;HEX2DEC('Address Decoding'!$AK$72),$AD11&lt;=HEX2DEC('Address Decoding'!$AL$72)),"MIRROR",""))</f>
        <v/>
      </c>
      <c r="I11" s="143" t="str">
        <f>IF(AND($AD11&gt;=HEX2DEC('Address Decoding'!$AJ$73),$AD11&lt;=HEX2DEC('Address Decoding'!$AK$73)),I$6,IF(AND($AD11&gt;HEX2DEC('Address Decoding'!$AK$73),$AD11&lt;=HEX2DEC('Address Decoding'!$AL$73)),"MIRROR",""))</f>
        <v/>
      </c>
      <c r="J11" s="143" t="str">
        <f>IF(AND($AD11&gt;=HEX2DEC('Address Decoding'!$AJ$74),$AD11&lt;=HEX2DEC('Address Decoding'!$AK$74)),J$6,IF(AND($AD11&gt;HEX2DEC('Address Decoding'!$AK$74),$AD11&lt;=HEX2DEC('Address Decoding'!$AL$74)),"MIRROR",""))</f>
        <v/>
      </c>
      <c r="K11" s="143" t="str">
        <f>IF(AND($AD11&gt;=HEX2DEC('Address Decoding'!$AJ$75),$AD11&lt;=HEX2DEC('Address Decoding'!$AK$75)),K$6,IF(AND($AD11&gt;HEX2DEC('Address Decoding'!$AK$75),$AD11&lt;=HEX2DEC('Address Decoding'!$AL$75)),"MIRROR",""))</f>
        <v/>
      </c>
      <c r="L11" s="143" t="str">
        <f>IF(AND($AD11&gt;=HEX2DEC('Address Decoding'!$AJ$76),$AD11&lt;=HEX2DEC('Address Decoding'!$AK$76)),L$6,IF(AND($AD11&gt;HEX2DEC('Address Decoding'!$AK$76),$AD11&lt;=HEX2DEC('Address Decoding'!$AL$76)),"MIRROR",""))</f>
        <v/>
      </c>
      <c r="M11" s="143" t="str">
        <f>IF(AND($AD11&gt;=HEX2DEC('Address Decoding'!$AJ$77),$AD11&lt;=HEX2DEC('Address Decoding'!$AK$77)),M$6,IF(AND($AD11&gt;HEX2DEC('Address Decoding'!$AK$77),$AD11&lt;=HEX2DEC('Address Decoding'!$AL$77)),"MIRROR",""))</f>
        <v/>
      </c>
      <c r="N11" s="144" t="str">
        <f>IF(AND($AD11&gt;=HEX2DEC('Address Decoding'!$AJ$78),$AD11&lt;=HEX2DEC('Address Decoding'!$AK$78)),N$6,IF(AND($AD11&gt;HEX2DEC('Address Decoding'!$AK$78),$AD11&lt;=HEX2DEC('Address Decoding'!$AL$78)),"MIRROR",""))</f>
        <v/>
      </c>
      <c r="O11" s="145" t="str">
        <f>IF(AND($AD11&gt;=HEX2DEC('Address Decoding'!$AJ$79),$AD11&lt;=HEX2DEC('Address Decoding'!$AK$79)),O$6,IF(AND($AD11&gt;HEX2DEC('Address Decoding'!$AK$79),$AD11&lt;=HEX2DEC('Address Decoding'!$AL$79)),"MIRROR",""))</f>
        <v/>
      </c>
      <c r="P11" s="145" t="str">
        <f>IF(AND($AD11&gt;=HEX2DEC('Address Decoding'!$AJ$80),$AD11&lt;=HEX2DEC('Address Decoding'!$AK$80)),P$6,IF(AND($AD11&gt;HEX2DEC('Address Decoding'!$AK$80),$AD11&lt;=HEX2DEC('Address Decoding'!$AL$80)),"MIRROR",""))</f>
        <v/>
      </c>
      <c r="Q11" s="145" t="str">
        <f>IF(AND($AD11&gt;=HEX2DEC('Address Decoding'!$AJ$81),$AD11&lt;=HEX2DEC('Address Decoding'!$AK$81)),Q$6,IF(AND($AD11&gt;HEX2DEC('Address Decoding'!$AK$81),$AD11&lt;=HEX2DEC('Address Decoding'!$AL$81)),"MIRROR",""))</f>
        <v/>
      </c>
      <c r="R11" s="145" t="str">
        <f>IF(AND($AD11&gt;=HEX2DEC('Address Decoding'!$AJ$82),$AD11&lt;=HEX2DEC('Address Decoding'!$AK$82)),R$6,IF(AND($AD11&gt;HEX2DEC('Address Decoding'!$AK$82),$AD11&lt;=HEX2DEC('Address Decoding'!$AL$82)),"MIRROR",""))</f>
        <v/>
      </c>
      <c r="S11" s="145" t="str">
        <f>IF(AND($AD11&gt;=HEX2DEC('Address Decoding'!$AJ$83),$AD11&lt;=HEX2DEC('Address Decoding'!$AK$83)),S$6,IF(AND($AD11&gt;HEX2DEC('Address Decoding'!$AK$83),$AD11&lt;=HEX2DEC('Address Decoding'!$AL$83)),"MIRROR",""))</f>
        <v/>
      </c>
      <c r="T11" s="145" t="str">
        <f>IF(AND($AD11&gt;=HEX2DEC('Address Decoding'!$AJ$84),$AD11&lt;=HEX2DEC('Address Decoding'!$AK$84)),T$6,IF(AND($AD11&gt;HEX2DEC('Address Decoding'!$AK$84),$AD11&lt;=HEX2DEC('Address Decoding'!$AL$84)),"MIRROR",""))</f>
        <v/>
      </c>
      <c r="U11" s="145" t="str">
        <f>IF(AND($AD11&gt;=HEX2DEC('Address Decoding'!$AJ$85),$AD11&lt;=HEX2DEC('Address Decoding'!$AK$85)),U$6,IF(AND($AD11&gt;HEX2DEC('Address Decoding'!$AK$85),$AD11&lt;=HEX2DEC('Address Decoding'!$AL$85)),"MIRROR",""))</f>
        <v/>
      </c>
      <c r="V11" s="145" t="str">
        <f>IF(AND($AD11&gt;=HEX2DEC('Address Decoding'!$AJ$86),$AD11&lt;=HEX2DEC('Address Decoding'!$AK$86)),V$6,IF(AND($AD11&gt;HEX2DEC('Address Decoding'!$AK$86),$AD11&lt;=HEX2DEC('Address Decoding'!$AL$86)),"MIRROR",""))</f>
        <v/>
      </c>
      <c r="W11" s="145" t="str">
        <f>IF(AND($AD11&gt;=HEX2DEC('Address Decoding'!$AJ$87),$AD11&lt;=HEX2DEC('Address Decoding'!$AK$87)),W$6,IF(AND($AD11&gt;HEX2DEC('Address Decoding'!$AK$87),$AD11&lt;=HEX2DEC('Address Decoding'!$AL$87)),"MIRROR",""))</f>
        <v/>
      </c>
      <c r="X11" s="146" t="str">
        <f>IF(AND($AD11&gt;=HEX2DEC('Address Decoding'!$AJ$88),$AD11&lt;=HEX2DEC('Address Decoding'!$AK$88)),X$6,IF(AND($AD11&gt;HEX2DEC('Address Decoding'!$AK$88),$AD11&lt;=HEX2DEC('Address Decoding'!$AL$88)),"MIRROR",""))</f>
        <v/>
      </c>
      <c r="Y11" s="142" t="str">
        <f>IF(AND($AD11&gt;=HEX2DEC('Address Decoding'!$AJ$89),$AD11&lt;=HEX2DEC('Address Decoding'!$AK$89)),Y$6,IF(AND($AD11&gt;HEX2DEC('Address Decoding'!$AK$89),$AD11&lt;=HEX2DEC('Address Decoding'!$AL$89)),"MIRROR",""))</f>
        <v/>
      </c>
      <c r="Z11" s="143" t="str">
        <f>IF(AND(HEX2DEC('Address Decoding'!$AJ$95)&gt;=$AD11,HEX2DEC('Address Decoding'!$AK$95)&lt;=$AD12),Z$6,"")</f>
        <v/>
      </c>
      <c r="AA11" s="144" t="str">
        <f>IF(AND(HEX2DEC('Address Decoding'!$AJ$96)&gt;=$AD11,HEX2DEC('Address Decoding'!$AK$96)&lt;=$AD12),AA$6,"")</f>
        <v/>
      </c>
      <c r="AB11" s="130" t="str">
        <f t="shared" si="2"/>
        <v>OK</v>
      </c>
      <c r="AD11" s="162">
        <f t="shared" si="3"/>
        <v>2048</v>
      </c>
      <c r="AE11" s="163">
        <f t="shared" si="4"/>
        <v>0</v>
      </c>
    </row>
    <row r="12" spans="2:31">
      <c r="B12" s="139" t="str">
        <f t="shared" si="0"/>
        <v>00000A00</v>
      </c>
      <c r="C12" s="140" t="s">
        <v>50</v>
      </c>
      <c r="D12" s="141" t="str">
        <f t="shared" si="1"/>
        <v>00000BFF</v>
      </c>
      <c r="E12" s="142" t="str">
        <f>IF(AND($AD12&gt;=HEX2DEC('Address Decoding'!$AJ$69),$AD12&lt;=HEX2DEC('Address Decoding'!$AK$69)),E$6,IF(AND($AD12&gt;HEX2DEC('Address Decoding'!$AK$69),$AD12&lt;=HEX2DEC('Address Decoding'!$AL$69)),"MIRROR",""))</f>
        <v/>
      </c>
      <c r="F12" s="143" t="str">
        <f>IF(AND($AD12&gt;=HEX2DEC('Address Decoding'!$AJ$70),$AD12&lt;=HEX2DEC('Address Decoding'!$AK$70)),F$6,IF(AND($AD12&gt;HEX2DEC('Address Decoding'!$AK$70),$AD12&lt;=HEX2DEC('Address Decoding'!$AL$70)),"MIRROR",""))</f>
        <v/>
      </c>
      <c r="G12" s="143" t="str">
        <f>IF(AND($AD12&gt;=HEX2DEC('Address Decoding'!$AJ$71),$AD12&lt;=HEX2DEC('Address Decoding'!$AK$71)),G$6,IF(AND($AD12&gt;HEX2DEC('Address Decoding'!$AK$71),$AD12&lt;=HEX2DEC('Address Decoding'!$AL$71)),"MIRROR",""))</f>
        <v/>
      </c>
      <c r="H12" s="143" t="str">
        <f>IF(AND($AD12&gt;=HEX2DEC('Address Decoding'!$AJ$72),$AD12&lt;=HEX2DEC('Address Decoding'!$AK$72)),H$6,IF(AND($AD12&gt;HEX2DEC('Address Decoding'!$AK$72),$AD12&lt;=HEX2DEC('Address Decoding'!$AL$72)),"MIRROR",""))</f>
        <v/>
      </c>
      <c r="I12" s="143" t="str">
        <f>IF(AND($AD12&gt;=HEX2DEC('Address Decoding'!$AJ$73),$AD12&lt;=HEX2DEC('Address Decoding'!$AK$73)),I$6,IF(AND($AD12&gt;HEX2DEC('Address Decoding'!$AK$73),$AD12&lt;=HEX2DEC('Address Decoding'!$AL$73)),"MIRROR",""))</f>
        <v/>
      </c>
      <c r="J12" s="143" t="str">
        <f>IF(AND($AD12&gt;=HEX2DEC('Address Decoding'!$AJ$74),$AD12&lt;=HEX2DEC('Address Decoding'!$AK$74)),J$6,IF(AND($AD12&gt;HEX2DEC('Address Decoding'!$AK$74),$AD12&lt;=HEX2DEC('Address Decoding'!$AL$74)),"MIRROR",""))</f>
        <v/>
      </c>
      <c r="K12" s="143" t="str">
        <f>IF(AND($AD12&gt;=HEX2DEC('Address Decoding'!$AJ$75),$AD12&lt;=HEX2DEC('Address Decoding'!$AK$75)),K$6,IF(AND($AD12&gt;HEX2DEC('Address Decoding'!$AK$75),$AD12&lt;=HEX2DEC('Address Decoding'!$AL$75)),"MIRROR",""))</f>
        <v/>
      </c>
      <c r="L12" s="143" t="str">
        <f>IF(AND($AD12&gt;=HEX2DEC('Address Decoding'!$AJ$76),$AD12&lt;=HEX2DEC('Address Decoding'!$AK$76)),L$6,IF(AND($AD12&gt;HEX2DEC('Address Decoding'!$AK$76),$AD12&lt;=HEX2DEC('Address Decoding'!$AL$76)),"MIRROR",""))</f>
        <v/>
      </c>
      <c r="M12" s="143" t="str">
        <f>IF(AND($AD12&gt;=HEX2DEC('Address Decoding'!$AJ$77),$AD12&lt;=HEX2DEC('Address Decoding'!$AK$77)),M$6,IF(AND($AD12&gt;HEX2DEC('Address Decoding'!$AK$77),$AD12&lt;=HEX2DEC('Address Decoding'!$AL$77)),"MIRROR",""))</f>
        <v/>
      </c>
      <c r="N12" s="144" t="str">
        <f>IF(AND($AD12&gt;=HEX2DEC('Address Decoding'!$AJ$78),$AD12&lt;=HEX2DEC('Address Decoding'!$AK$78)),N$6,IF(AND($AD12&gt;HEX2DEC('Address Decoding'!$AK$78),$AD12&lt;=HEX2DEC('Address Decoding'!$AL$78)),"MIRROR",""))</f>
        <v/>
      </c>
      <c r="O12" s="145" t="str">
        <f>IF(AND($AD12&gt;=HEX2DEC('Address Decoding'!$AJ$79),$AD12&lt;=HEX2DEC('Address Decoding'!$AK$79)),O$6,IF(AND($AD12&gt;HEX2DEC('Address Decoding'!$AK$79),$AD12&lt;=HEX2DEC('Address Decoding'!$AL$79)),"MIRROR",""))</f>
        <v/>
      </c>
      <c r="P12" s="145" t="str">
        <f>IF(AND($AD12&gt;=HEX2DEC('Address Decoding'!$AJ$80),$AD12&lt;=HEX2DEC('Address Decoding'!$AK$80)),P$6,IF(AND($AD12&gt;HEX2DEC('Address Decoding'!$AK$80),$AD12&lt;=HEX2DEC('Address Decoding'!$AL$80)),"MIRROR",""))</f>
        <v/>
      </c>
      <c r="Q12" s="145" t="str">
        <f>IF(AND($AD12&gt;=HEX2DEC('Address Decoding'!$AJ$81),$AD12&lt;=HEX2DEC('Address Decoding'!$AK$81)),Q$6,IF(AND($AD12&gt;HEX2DEC('Address Decoding'!$AK$81),$AD12&lt;=HEX2DEC('Address Decoding'!$AL$81)),"MIRROR",""))</f>
        <v/>
      </c>
      <c r="R12" s="145" t="str">
        <f>IF(AND($AD12&gt;=HEX2DEC('Address Decoding'!$AJ$82),$AD12&lt;=HEX2DEC('Address Decoding'!$AK$82)),R$6,IF(AND($AD12&gt;HEX2DEC('Address Decoding'!$AK$82),$AD12&lt;=HEX2DEC('Address Decoding'!$AL$82)),"MIRROR",""))</f>
        <v/>
      </c>
      <c r="S12" s="145" t="str">
        <f>IF(AND($AD12&gt;=HEX2DEC('Address Decoding'!$AJ$83),$AD12&lt;=HEX2DEC('Address Decoding'!$AK$83)),S$6,IF(AND($AD12&gt;HEX2DEC('Address Decoding'!$AK$83),$AD12&lt;=HEX2DEC('Address Decoding'!$AL$83)),"MIRROR",""))</f>
        <v/>
      </c>
      <c r="T12" s="145" t="str">
        <f>IF(AND($AD12&gt;=HEX2DEC('Address Decoding'!$AJ$84),$AD12&lt;=HEX2DEC('Address Decoding'!$AK$84)),T$6,IF(AND($AD12&gt;HEX2DEC('Address Decoding'!$AK$84),$AD12&lt;=HEX2DEC('Address Decoding'!$AL$84)),"MIRROR",""))</f>
        <v/>
      </c>
      <c r="U12" s="145" t="str">
        <f>IF(AND($AD12&gt;=HEX2DEC('Address Decoding'!$AJ$85),$AD12&lt;=HEX2DEC('Address Decoding'!$AK$85)),U$6,IF(AND($AD12&gt;HEX2DEC('Address Decoding'!$AK$85),$AD12&lt;=HEX2DEC('Address Decoding'!$AL$85)),"MIRROR",""))</f>
        <v/>
      </c>
      <c r="V12" s="145" t="str">
        <f>IF(AND($AD12&gt;=HEX2DEC('Address Decoding'!$AJ$86),$AD12&lt;=HEX2DEC('Address Decoding'!$AK$86)),V$6,IF(AND($AD12&gt;HEX2DEC('Address Decoding'!$AK$86),$AD12&lt;=HEX2DEC('Address Decoding'!$AL$86)),"MIRROR",""))</f>
        <v/>
      </c>
      <c r="W12" s="145" t="str">
        <f>IF(AND($AD12&gt;=HEX2DEC('Address Decoding'!$AJ$87),$AD12&lt;=HEX2DEC('Address Decoding'!$AK$87)),W$6,IF(AND($AD12&gt;HEX2DEC('Address Decoding'!$AK$87),$AD12&lt;=HEX2DEC('Address Decoding'!$AL$87)),"MIRROR",""))</f>
        <v/>
      </c>
      <c r="X12" s="146" t="str">
        <f>IF(AND($AD12&gt;=HEX2DEC('Address Decoding'!$AJ$88),$AD12&lt;=HEX2DEC('Address Decoding'!$AK$88)),X$6,IF(AND($AD12&gt;HEX2DEC('Address Decoding'!$AK$88),$AD12&lt;=HEX2DEC('Address Decoding'!$AL$88)),"MIRROR",""))</f>
        <v/>
      </c>
      <c r="Y12" s="142" t="str">
        <f>IF(AND($AD12&gt;=HEX2DEC('Address Decoding'!$AJ$89),$AD12&lt;=HEX2DEC('Address Decoding'!$AK$89)),Y$6,IF(AND($AD12&gt;HEX2DEC('Address Decoding'!$AK$89),$AD12&lt;=HEX2DEC('Address Decoding'!$AL$89)),"MIRROR",""))</f>
        <v/>
      </c>
      <c r="Z12" s="143" t="str">
        <f>IF(AND(HEX2DEC('Address Decoding'!$AJ$95)&gt;=$AD12,HEX2DEC('Address Decoding'!$AK$95)&lt;=$AD13),Z$6,"")</f>
        <v/>
      </c>
      <c r="AA12" s="144" t="str">
        <f>IF(AND(HEX2DEC('Address Decoding'!$AJ$96)&gt;=$AD12,HEX2DEC('Address Decoding'!$AK$96)&lt;=$AD13),AA$6,"")</f>
        <v/>
      </c>
      <c r="AB12" s="130" t="str">
        <f t="shared" si="2"/>
        <v>OK</v>
      </c>
      <c r="AD12" s="162">
        <f t="shared" si="3"/>
        <v>2560</v>
      </c>
      <c r="AE12" s="163">
        <f t="shared" si="4"/>
        <v>0</v>
      </c>
    </row>
    <row r="13" spans="2:31">
      <c r="B13" s="139" t="str">
        <f t="shared" si="0"/>
        <v>00000C00</v>
      </c>
      <c r="C13" s="140" t="s">
        <v>50</v>
      </c>
      <c r="D13" s="141" t="str">
        <f t="shared" si="1"/>
        <v>00000DFF</v>
      </c>
      <c r="E13" s="142" t="str">
        <f>IF(AND($AD13&gt;=HEX2DEC('Address Decoding'!$AJ$69),$AD13&lt;=HEX2DEC('Address Decoding'!$AK$69)),E$6,IF(AND($AD13&gt;HEX2DEC('Address Decoding'!$AK$69),$AD13&lt;=HEX2DEC('Address Decoding'!$AL$69)),"MIRROR",""))</f>
        <v/>
      </c>
      <c r="F13" s="143" t="str">
        <f>IF(AND($AD13&gt;=HEX2DEC('Address Decoding'!$AJ$70),$AD13&lt;=HEX2DEC('Address Decoding'!$AK$70)),F$6,IF(AND($AD13&gt;HEX2DEC('Address Decoding'!$AK$70),$AD13&lt;=HEX2DEC('Address Decoding'!$AL$70)),"MIRROR",""))</f>
        <v/>
      </c>
      <c r="G13" s="143" t="str">
        <f>IF(AND($AD13&gt;=HEX2DEC('Address Decoding'!$AJ$71),$AD13&lt;=HEX2DEC('Address Decoding'!$AK$71)),G$6,IF(AND($AD13&gt;HEX2DEC('Address Decoding'!$AK$71),$AD13&lt;=HEX2DEC('Address Decoding'!$AL$71)),"MIRROR",""))</f>
        <v/>
      </c>
      <c r="H13" s="143" t="str">
        <f>IF(AND($AD13&gt;=HEX2DEC('Address Decoding'!$AJ$72),$AD13&lt;=HEX2DEC('Address Decoding'!$AK$72)),H$6,IF(AND($AD13&gt;HEX2DEC('Address Decoding'!$AK$72),$AD13&lt;=HEX2DEC('Address Decoding'!$AL$72)),"MIRROR",""))</f>
        <v/>
      </c>
      <c r="I13" s="143" t="str">
        <f>IF(AND($AD13&gt;=HEX2DEC('Address Decoding'!$AJ$73),$AD13&lt;=HEX2DEC('Address Decoding'!$AK$73)),I$6,IF(AND($AD13&gt;HEX2DEC('Address Decoding'!$AK$73),$AD13&lt;=HEX2DEC('Address Decoding'!$AL$73)),"MIRROR",""))</f>
        <v/>
      </c>
      <c r="J13" s="143" t="str">
        <f>IF(AND($AD13&gt;=HEX2DEC('Address Decoding'!$AJ$74),$AD13&lt;=HEX2DEC('Address Decoding'!$AK$74)),J$6,IF(AND($AD13&gt;HEX2DEC('Address Decoding'!$AK$74),$AD13&lt;=HEX2DEC('Address Decoding'!$AL$74)),"MIRROR",""))</f>
        <v/>
      </c>
      <c r="K13" s="143" t="str">
        <f>IF(AND($AD13&gt;=HEX2DEC('Address Decoding'!$AJ$75),$AD13&lt;=HEX2DEC('Address Decoding'!$AK$75)),K$6,IF(AND($AD13&gt;HEX2DEC('Address Decoding'!$AK$75),$AD13&lt;=HEX2DEC('Address Decoding'!$AL$75)),"MIRROR",""))</f>
        <v/>
      </c>
      <c r="L13" s="143" t="str">
        <f>IF(AND($AD13&gt;=HEX2DEC('Address Decoding'!$AJ$76),$AD13&lt;=HEX2DEC('Address Decoding'!$AK$76)),L$6,IF(AND($AD13&gt;HEX2DEC('Address Decoding'!$AK$76),$AD13&lt;=HEX2DEC('Address Decoding'!$AL$76)),"MIRROR",""))</f>
        <v/>
      </c>
      <c r="M13" s="143" t="str">
        <f>IF(AND($AD13&gt;=HEX2DEC('Address Decoding'!$AJ$77),$AD13&lt;=HEX2DEC('Address Decoding'!$AK$77)),M$6,IF(AND($AD13&gt;HEX2DEC('Address Decoding'!$AK$77),$AD13&lt;=HEX2DEC('Address Decoding'!$AL$77)),"MIRROR",""))</f>
        <v/>
      </c>
      <c r="N13" s="144" t="str">
        <f>IF(AND($AD13&gt;=HEX2DEC('Address Decoding'!$AJ$78),$AD13&lt;=HEX2DEC('Address Decoding'!$AK$78)),N$6,IF(AND($AD13&gt;HEX2DEC('Address Decoding'!$AK$78),$AD13&lt;=HEX2DEC('Address Decoding'!$AL$78)),"MIRROR",""))</f>
        <v/>
      </c>
      <c r="O13" s="145" t="str">
        <f>IF(AND($AD13&gt;=HEX2DEC('Address Decoding'!$AJ$79),$AD13&lt;=HEX2DEC('Address Decoding'!$AK$79)),O$6,IF(AND($AD13&gt;HEX2DEC('Address Decoding'!$AK$79),$AD13&lt;=HEX2DEC('Address Decoding'!$AL$79)),"MIRROR",""))</f>
        <v/>
      </c>
      <c r="P13" s="145" t="str">
        <f>IF(AND($AD13&gt;=HEX2DEC('Address Decoding'!$AJ$80),$AD13&lt;=HEX2DEC('Address Decoding'!$AK$80)),P$6,IF(AND($AD13&gt;HEX2DEC('Address Decoding'!$AK$80),$AD13&lt;=HEX2DEC('Address Decoding'!$AL$80)),"MIRROR",""))</f>
        <v/>
      </c>
      <c r="Q13" s="145" t="str">
        <f>IF(AND($AD13&gt;=HEX2DEC('Address Decoding'!$AJ$81),$AD13&lt;=HEX2DEC('Address Decoding'!$AK$81)),Q$6,IF(AND($AD13&gt;HEX2DEC('Address Decoding'!$AK$81),$AD13&lt;=HEX2DEC('Address Decoding'!$AL$81)),"MIRROR",""))</f>
        <v/>
      </c>
      <c r="R13" s="145" t="str">
        <f>IF(AND($AD13&gt;=HEX2DEC('Address Decoding'!$AJ$82),$AD13&lt;=HEX2DEC('Address Decoding'!$AK$82)),R$6,IF(AND($AD13&gt;HEX2DEC('Address Decoding'!$AK$82),$AD13&lt;=HEX2DEC('Address Decoding'!$AL$82)),"MIRROR",""))</f>
        <v/>
      </c>
      <c r="S13" s="145" t="str">
        <f>IF(AND($AD13&gt;=HEX2DEC('Address Decoding'!$AJ$83),$AD13&lt;=HEX2DEC('Address Decoding'!$AK$83)),S$6,IF(AND($AD13&gt;HEX2DEC('Address Decoding'!$AK$83),$AD13&lt;=HEX2DEC('Address Decoding'!$AL$83)),"MIRROR",""))</f>
        <v/>
      </c>
      <c r="T13" s="145" t="str">
        <f>IF(AND($AD13&gt;=HEX2DEC('Address Decoding'!$AJ$84),$AD13&lt;=HEX2DEC('Address Decoding'!$AK$84)),T$6,IF(AND($AD13&gt;HEX2DEC('Address Decoding'!$AK$84),$AD13&lt;=HEX2DEC('Address Decoding'!$AL$84)),"MIRROR",""))</f>
        <v/>
      </c>
      <c r="U13" s="145" t="str">
        <f>IF(AND($AD13&gt;=HEX2DEC('Address Decoding'!$AJ$85),$AD13&lt;=HEX2DEC('Address Decoding'!$AK$85)),U$6,IF(AND($AD13&gt;HEX2DEC('Address Decoding'!$AK$85),$AD13&lt;=HEX2DEC('Address Decoding'!$AL$85)),"MIRROR",""))</f>
        <v/>
      </c>
      <c r="V13" s="145" t="str">
        <f>IF(AND($AD13&gt;=HEX2DEC('Address Decoding'!$AJ$86),$AD13&lt;=HEX2DEC('Address Decoding'!$AK$86)),V$6,IF(AND($AD13&gt;HEX2DEC('Address Decoding'!$AK$86),$AD13&lt;=HEX2DEC('Address Decoding'!$AL$86)),"MIRROR",""))</f>
        <v/>
      </c>
      <c r="W13" s="145" t="str">
        <f>IF(AND($AD13&gt;=HEX2DEC('Address Decoding'!$AJ$87),$AD13&lt;=HEX2DEC('Address Decoding'!$AK$87)),W$6,IF(AND($AD13&gt;HEX2DEC('Address Decoding'!$AK$87),$AD13&lt;=HEX2DEC('Address Decoding'!$AL$87)),"MIRROR",""))</f>
        <v/>
      </c>
      <c r="X13" s="146" t="str">
        <f>IF(AND($AD13&gt;=HEX2DEC('Address Decoding'!$AJ$88),$AD13&lt;=HEX2DEC('Address Decoding'!$AK$88)),X$6,IF(AND($AD13&gt;HEX2DEC('Address Decoding'!$AK$88),$AD13&lt;=HEX2DEC('Address Decoding'!$AL$88)),"MIRROR",""))</f>
        <v/>
      </c>
      <c r="Y13" s="142" t="str">
        <f>IF(AND($AD13&gt;=HEX2DEC('Address Decoding'!$AJ$89),$AD13&lt;=HEX2DEC('Address Decoding'!$AK$89)),Y$6,IF(AND($AD13&gt;HEX2DEC('Address Decoding'!$AK$89),$AD13&lt;=HEX2DEC('Address Decoding'!$AL$89)),"MIRROR",""))</f>
        <v/>
      </c>
      <c r="Z13" s="143" t="str">
        <f>IF(AND(HEX2DEC('Address Decoding'!$AJ$95)&gt;=$AD13,HEX2DEC('Address Decoding'!$AK$95)&lt;=$AD14),Z$6,"")</f>
        <v/>
      </c>
      <c r="AA13" s="144" t="str">
        <f>IF(AND(HEX2DEC('Address Decoding'!$AJ$96)&gt;=$AD13,HEX2DEC('Address Decoding'!$AK$96)&lt;=$AD14),AA$6,"")</f>
        <v/>
      </c>
      <c r="AB13" s="130" t="str">
        <f t="shared" si="2"/>
        <v>OK</v>
      </c>
      <c r="AD13" s="162">
        <f t="shared" si="3"/>
        <v>3072</v>
      </c>
      <c r="AE13" s="163">
        <f t="shared" si="4"/>
        <v>0</v>
      </c>
    </row>
    <row r="14" spans="2:31">
      <c r="B14" s="139" t="str">
        <f t="shared" si="0"/>
        <v>00000E00</v>
      </c>
      <c r="C14" s="140" t="s">
        <v>50</v>
      </c>
      <c r="D14" s="141" t="str">
        <f t="shared" si="1"/>
        <v>00000FFF</v>
      </c>
      <c r="E14" s="142" t="str">
        <f>IF(AND($AD14&gt;=HEX2DEC('Address Decoding'!$AJ$69),$AD14&lt;=HEX2DEC('Address Decoding'!$AK$69)),E$6,IF(AND($AD14&gt;HEX2DEC('Address Decoding'!$AK$69),$AD14&lt;=HEX2DEC('Address Decoding'!$AL$69)),"MIRROR",""))</f>
        <v/>
      </c>
      <c r="F14" s="143" t="str">
        <f>IF(AND($AD14&gt;=HEX2DEC('Address Decoding'!$AJ$70),$AD14&lt;=HEX2DEC('Address Decoding'!$AK$70)),F$6,IF(AND($AD14&gt;HEX2DEC('Address Decoding'!$AK$70),$AD14&lt;=HEX2DEC('Address Decoding'!$AL$70)),"MIRROR",""))</f>
        <v/>
      </c>
      <c r="G14" s="143" t="str">
        <f>IF(AND($AD14&gt;=HEX2DEC('Address Decoding'!$AJ$71),$AD14&lt;=HEX2DEC('Address Decoding'!$AK$71)),G$6,IF(AND($AD14&gt;HEX2DEC('Address Decoding'!$AK$71),$AD14&lt;=HEX2DEC('Address Decoding'!$AL$71)),"MIRROR",""))</f>
        <v/>
      </c>
      <c r="H14" s="143" t="str">
        <f>IF(AND($AD14&gt;=HEX2DEC('Address Decoding'!$AJ$72),$AD14&lt;=HEX2DEC('Address Decoding'!$AK$72)),H$6,IF(AND($AD14&gt;HEX2DEC('Address Decoding'!$AK$72),$AD14&lt;=HEX2DEC('Address Decoding'!$AL$72)),"MIRROR",""))</f>
        <v/>
      </c>
      <c r="I14" s="143" t="str">
        <f>IF(AND($AD14&gt;=HEX2DEC('Address Decoding'!$AJ$73),$AD14&lt;=HEX2DEC('Address Decoding'!$AK$73)),I$6,IF(AND($AD14&gt;HEX2DEC('Address Decoding'!$AK$73),$AD14&lt;=HEX2DEC('Address Decoding'!$AL$73)),"MIRROR",""))</f>
        <v/>
      </c>
      <c r="J14" s="143" t="str">
        <f>IF(AND($AD14&gt;=HEX2DEC('Address Decoding'!$AJ$74),$AD14&lt;=HEX2DEC('Address Decoding'!$AK$74)),J$6,IF(AND($AD14&gt;HEX2DEC('Address Decoding'!$AK$74),$AD14&lt;=HEX2DEC('Address Decoding'!$AL$74)),"MIRROR",""))</f>
        <v/>
      </c>
      <c r="K14" s="143" t="str">
        <f>IF(AND($AD14&gt;=HEX2DEC('Address Decoding'!$AJ$75),$AD14&lt;=HEX2DEC('Address Decoding'!$AK$75)),K$6,IF(AND($AD14&gt;HEX2DEC('Address Decoding'!$AK$75),$AD14&lt;=HEX2DEC('Address Decoding'!$AL$75)),"MIRROR",""))</f>
        <v/>
      </c>
      <c r="L14" s="143" t="str">
        <f>IF(AND($AD14&gt;=HEX2DEC('Address Decoding'!$AJ$76),$AD14&lt;=HEX2DEC('Address Decoding'!$AK$76)),L$6,IF(AND($AD14&gt;HEX2DEC('Address Decoding'!$AK$76),$AD14&lt;=HEX2DEC('Address Decoding'!$AL$76)),"MIRROR",""))</f>
        <v/>
      </c>
      <c r="M14" s="143" t="str">
        <f>IF(AND($AD14&gt;=HEX2DEC('Address Decoding'!$AJ$77),$AD14&lt;=HEX2DEC('Address Decoding'!$AK$77)),M$6,IF(AND($AD14&gt;HEX2DEC('Address Decoding'!$AK$77),$AD14&lt;=HEX2DEC('Address Decoding'!$AL$77)),"MIRROR",""))</f>
        <v/>
      </c>
      <c r="N14" s="144" t="str">
        <f>IF(AND($AD14&gt;=HEX2DEC('Address Decoding'!$AJ$78),$AD14&lt;=HEX2DEC('Address Decoding'!$AK$78)),N$6,IF(AND($AD14&gt;HEX2DEC('Address Decoding'!$AK$78),$AD14&lt;=HEX2DEC('Address Decoding'!$AL$78)),"MIRROR",""))</f>
        <v/>
      </c>
      <c r="O14" s="145" t="str">
        <f>IF(AND($AD14&gt;=HEX2DEC('Address Decoding'!$AJ$79),$AD14&lt;=HEX2DEC('Address Decoding'!$AK$79)),O$6,IF(AND($AD14&gt;HEX2DEC('Address Decoding'!$AK$79),$AD14&lt;=HEX2DEC('Address Decoding'!$AL$79)),"MIRROR",""))</f>
        <v/>
      </c>
      <c r="P14" s="145" t="str">
        <f>IF(AND($AD14&gt;=HEX2DEC('Address Decoding'!$AJ$80),$AD14&lt;=HEX2DEC('Address Decoding'!$AK$80)),P$6,IF(AND($AD14&gt;HEX2DEC('Address Decoding'!$AK$80),$AD14&lt;=HEX2DEC('Address Decoding'!$AL$80)),"MIRROR",""))</f>
        <v/>
      </c>
      <c r="Q14" s="145" t="str">
        <f>IF(AND($AD14&gt;=HEX2DEC('Address Decoding'!$AJ$81),$AD14&lt;=HEX2DEC('Address Decoding'!$AK$81)),Q$6,IF(AND($AD14&gt;HEX2DEC('Address Decoding'!$AK$81),$AD14&lt;=HEX2DEC('Address Decoding'!$AL$81)),"MIRROR",""))</f>
        <v/>
      </c>
      <c r="R14" s="145" t="str">
        <f>IF(AND($AD14&gt;=HEX2DEC('Address Decoding'!$AJ$82),$AD14&lt;=HEX2DEC('Address Decoding'!$AK$82)),R$6,IF(AND($AD14&gt;HEX2DEC('Address Decoding'!$AK$82),$AD14&lt;=HEX2DEC('Address Decoding'!$AL$82)),"MIRROR",""))</f>
        <v/>
      </c>
      <c r="S14" s="145" t="str">
        <f>IF(AND($AD14&gt;=HEX2DEC('Address Decoding'!$AJ$83),$AD14&lt;=HEX2DEC('Address Decoding'!$AK$83)),S$6,IF(AND($AD14&gt;HEX2DEC('Address Decoding'!$AK$83),$AD14&lt;=HEX2DEC('Address Decoding'!$AL$83)),"MIRROR",""))</f>
        <v/>
      </c>
      <c r="T14" s="145" t="str">
        <f>IF(AND($AD14&gt;=HEX2DEC('Address Decoding'!$AJ$84),$AD14&lt;=HEX2DEC('Address Decoding'!$AK$84)),T$6,IF(AND($AD14&gt;HEX2DEC('Address Decoding'!$AK$84),$AD14&lt;=HEX2DEC('Address Decoding'!$AL$84)),"MIRROR",""))</f>
        <v/>
      </c>
      <c r="U14" s="145" t="str">
        <f>IF(AND($AD14&gt;=HEX2DEC('Address Decoding'!$AJ$85),$AD14&lt;=HEX2DEC('Address Decoding'!$AK$85)),U$6,IF(AND($AD14&gt;HEX2DEC('Address Decoding'!$AK$85),$AD14&lt;=HEX2DEC('Address Decoding'!$AL$85)),"MIRROR",""))</f>
        <v/>
      </c>
      <c r="V14" s="145" t="str">
        <f>IF(AND($AD14&gt;=HEX2DEC('Address Decoding'!$AJ$86),$AD14&lt;=HEX2DEC('Address Decoding'!$AK$86)),V$6,IF(AND($AD14&gt;HEX2DEC('Address Decoding'!$AK$86),$AD14&lt;=HEX2DEC('Address Decoding'!$AL$86)),"MIRROR",""))</f>
        <v/>
      </c>
      <c r="W14" s="145" t="str">
        <f>IF(AND($AD14&gt;=HEX2DEC('Address Decoding'!$AJ$87),$AD14&lt;=HEX2DEC('Address Decoding'!$AK$87)),W$6,IF(AND($AD14&gt;HEX2DEC('Address Decoding'!$AK$87),$AD14&lt;=HEX2DEC('Address Decoding'!$AL$87)),"MIRROR",""))</f>
        <v/>
      </c>
      <c r="X14" s="146" t="str">
        <f>IF(AND($AD14&gt;=HEX2DEC('Address Decoding'!$AJ$88),$AD14&lt;=HEX2DEC('Address Decoding'!$AK$88)),X$6,IF(AND($AD14&gt;HEX2DEC('Address Decoding'!$AK$88),$AD14&lt;=HEX2DEC('Address Decoding'!$AL$88)),"MIRROR",""))</f>
        <v/>
      </c>
      <c r="Y14" s="142" t="str">
        <f>IF(AND($AD14&gt;=HEX2DEC('Address Decoding'!$AJ$89),$AD14&lt;=HEX2DEC('Address Decoding'!$AK$89)),Y$6,IF(AND($AD14&gt;HEX2DEC('Address Decoding'!$AK$89),$AD14&lt;=HEX2DEC('Address Decoding'!$AL$89)),"MIRROR",""))</f>
        <v/>
      </c>
      <c r="Z14" s="143" t="str">
        <f>IF(AND(HEX2DEC('Address Decoding'!$AJ$95)&gt;=$AD14,HEX2DEC('Address Decoding'!$AK$95)&lt;=$AD15),Z$6,"")</f>
        <v/>
      </c>
      <c r="AA14" s="144" t="str">
        <f>IF(AND(HEX2DEC('Address Decoding'!$AJ$96)&gt;=$AD14,HEX2DEC('Address Decoding'!$AK$96)&lt;=$AD15),AA$6,"")</f>
        <v/>
      </c>
      <c r="AB14" s="130" t="str">
        <f t="shared" si="2"/>
        <v>OK</v>
      </c>
      <c r="AD14" s="162">
        <f t="shared" si="3"/>
        <v>3584</v>
      </c>
      <c r="AE14" s="163">
        <f t="shared" si="4"/>
        <v>0</v>
      </c>
    </row>
    <row r="15" spans="2:31">
      <c r="B15" s="139" t="str">
        <f t="shared" si="0"/>
        <v>00001000</v>
      </c>
      <c r="C15" s="140" t="s">
        <v>50</v>
      </c>
      <c r="D15" s="141" t="str">
        <f t="shared" si="1"/>
        <v>000011FF</v>
      </c>
      <c r="E15" s="142" t="str">
        <f>IF(AND($AD15&gt;=HEX2DEC('Address Decoding'!$AJ$69),$AD15&lt;=HEX2DEC('Address Decoding'!$AK$69)),E$6,IF(AND($AD15&gt;HEX2DEC('Address Decoding'!$AK$69),$AD15&lt;=HEX2DEC('Address Decoding'!$AL$69)),"MIRROR",""))</f>
        <v/>
      </c>
      <c r="F15" s="143" t="str">
        <f>IF(AND($AD15&gt;=HEX2DEC('Address Decoding'!$AJ$70),$AD15&lt;=HEX2DEC('Address Decoding'!$AK$70)),F$6,IF(AND($AD15&gt;HEX2DEC('Address Decoding'!$AK$70),$AD15&lt;=HEX2DEC('Address Decoding'!$AL$70)),"MIRROR",""))</f>
        <v/>
      </c>
      <c r="G15" s="143" t="str">
        <f>IF(AND($AD15&gt;=HEX2DEC('Address Decoding'!$AJ$71),$AD15&lt;=HEX2DEC('Address Decoding'!$AK$71)),G$6,IF(AND($AD15&gt;HEX2DEC('Address Decoding'!$AK$71),$AD15&lt;=HEX2DEC('Address Decoding'!$AL$71)),"MIRROR",""))</f>
        <v/>
      </c>
      <c r="H15" s="143" t="str">
        <f>IF(AND($AD15&gt;=HEX2DEC('Address Decoding'!$AJ$72),$AD15&lt;=HEX2DEC('Address Decoding'!$AK$72)),H$6,IF(AND($AD15&gt;HEX2DEC('Address Decoding'!$AK$72),$AD15&lt;=HEX2DEC('Address Decoding'!$AL$72)),"MIRROR",""))</f>
        <v/>
      </c>
      <c r="I15" s="143" t="str">
        <f>IF(AND($AD15&gt;=HEX2DEC('Address Decoding'!$AJ$73),$AD15&lt;=HEX2DEC('Address Decoding'!$AK$73)),I$6,IF(AND($AD15&gt;HEX2DEC('Address Decoding'!$AK$73),$AD15&lt;=HEX2DEC('Address Decoding'!$AL$73)),"MIRROR",""))</f>
        <v/>
      </c>
      <c r="J15" s="143" t="str">
        <f>IF(AND($AD15&gt;=HEX2DEC('Address Decoding'!$AJ$74),$AD15&lt;=HEX2DEC('Address Decoding'!$AK$74)),J$6,IF(AND($AD15&gt;HEX2DEC('Address Decoding'!$AK$74),$AD15&lt;=HEX2DEC('Address Decoding'!$AL$74)),"MIRROR",""))</f>
        <v/>
      </c>
      <c r="K15" s="143" t="str">
        <f>IF(AND($AD15&gt;=HEX2DEC('Address Decoding'!$AJ$75),$AD15&lt;=HEX2DEC('Address Decoding'!$AK$75)),K$6,IF(AND($AD15&gt;HEX2DEC('Address Decoding'!$AK$75),$AD15&lt;=HEX2DEC('Address Decoding'!$AL$75)),"MIRROR",""))</f>
        <v/>
      </c>
      <c r="L15" s="143" t="str">
        <f>IF(AND($AD15&gt;=HEX2DEC('Address Decoding'!$AJ$76),$AD15&lt;=HEX2DEC('Address Decoding'!$AK$76)),L$6,IF(AND($AD15&gt;HEX2DEC('Address Decoding'!$AK$76),$AD15&lt;=HEX2DEC('Address Decoding'!$AL$76)),"MIRROR",""))</f>
        <v/>
      </c>
      <c r="M15" s="143" t="str">
        <f>IF(AND($AD15&gt;=HEX2DEC('Address Decoding'!$AJ$77),$AD15&lt;=HEX2DEC('Address Decoding'!$AK$77)),M$6,IF(AND($AD15&gt;HEX2DEC('Address Decoding'!$AK$77),$AD15&lt;=HEX2DEC('Address Decoding'!$AL$77)),"MIRROR",""))</f>
        <v/>
      </c>
      <c r="N15" s="144" t="str">
        <f>IF(AND($AD15&gt;=HEX2DEC('Address Decoding'!$AJ$78),$AD15&lt;=HEX2DEC('Address Decoding'!$AK$78)),N$6,IF(AND($AD15&gt;HEX2DEC('Address Decoding'!$AK$78),$AD15&lt;=HEX2DEC('Address Decoding'!$AL$78)),"MIRROR",""))</f>
        <v/>
      </c>
      <c r="O15" s="145" t="str">
        <f>IF(AND($AD15&gt;=HEX2DEC('Address Decoding'!$AJ$79),$AD15&lt;=HEX2DEC('Address Decoding'!$AK$79)),O$6,IF(AND($AD15&gt;HEX2DEC('Address Decoding'!$AK$79),$AD15&lt;=HEX2DEC('Address Decoding'!$AL$79)),"MIRROR",""))</f>
        <v/>
      </c>
      <c r="P15" s="145" t="str">
        <f>IF(AND($AD15&gt;=HEX2DEC('Address Decoding'!$AJ$80),$AD15&lt;=HEX2DEC('Address Decoding'!$AK$80)),P$6,IF(AND($AD15&gt;HEX2DEC('Address Decoding'!$AK$80),$AD15&lt;=HEX2DEC('Address Decoding'!$AL$80)),"MIRROR",""))</f>
        <v/>
      </c>
      <c r="Q15" s="145" t="str">
        <f>IF(AND($AD15&gt;=HEX2DEC('Address Decoding'!$AJ$81),$AD15&lt;=HEX2DEC('Address Decoding'!$AK$81)),Q$6,IF(AND($AD15&gt;HEX2DEC('Address Decoding'!$AK$81),$AD15&lt;=HEX2DEC('Address Decoding'!$AL$81)),"MIRROR",""))</f>
        <v/>
      </c>
      <c r="R15" s="145" t="str">
        <f>IF(AND($AD15&gt;=HEX2DEC('Address Decoding'!$AJ$82),$AD15&lt;=HEX2DEC('Address Decoding'!$AK$82)),R$6,IF(AND($AD15&gt;HEX2DEC('Address Decoding'!$AK$82),$AD15&lt;=HEX2DEC('Address Decoding'!$AL$82)),"MIRROR",""))</f>
        <v/>
      </c>
      <c r="S15" s="145" t="str">
        <f>IF(AND($AD15&gt;=HEX2DEC('Address Decoding'!$AJ$83),$AD15&lt;=HEX2DEC('Address Decoding'!$AK$83)),S$6,IF(AND($AD15&gt;HEX2DEC('Address Decoding'!$AK$83),$AD15&lt;=HEX2DEC('Address Decoding'!$AL$83)),"MIRROR",""))</f>
        <v/>
      </c>
      <c r="T15" s="145" t="str">
        <f>IF(AND($AD15&gt;=HEX2DEC('Address Decoding'!$AJ$84),$AD15&lt;=HEX2DEC('Address Decoding'!$AK$84)),T$6,IF(AND($AD15&gt;HEX2DEC('Address Decoding'!$AK$84),$AD15&lt;=HEX2DEC('Address Decoding'!$AL$84)),"MIRROR",""))</f>
        <v/>
      </c>
      <c r="U15" s="145" t="str">
        <f>IF(AND($AD15&gt;=HEX2DEC('Address Decoding'!$AJ$85),$AD15&lt;=HEX2DEC('Address Decoding'!$AK$85)),U$6,IF(AND($AD15&gt;HEX2DEC('Address Decoding'!$AK$85),$AD15&lt;=HEX2DEC('Address Decoding'!$AL$85)),"MIRROR",""))</f>
        <v/>
      </c>
      <c r="V15" s="145" t="str">
        <f>IF(AND($AD15&gt;=HEX2DEC('Address Decoding'!$AJ$86),$AD15&lt;=HEX2DEC('Address Decoding'!$AK$86)),V$6,IF(AND($AD15&gt;HEX2DEC('Address Decoding'!$AK$86),$AD15&lt;=HEX2DEC('Address Decoding'!$AL$86)),"MIRROR",""))</f>
        <v/>
      </c>
      <c r="W15" s="145" t="str">
        <f>IF(AND($AD15&gt;=HEX2DEC('Address Decoding'!$AJ$87),$AD15&lt;=HEX2DEC('Address Decoding'!$AK$87)),W$6,IF(AND($AD15&gt;HEX2DEC('Address Decoding'!$AK$87),$AD15&lt;=HEX2DEC('Address Decoding'!$AL$87)),"MIRROR",""))</f>
        <v/>
      </c>
      <c r="X15" s="146" t="str">
        <f>IF(AND($AD15&gt;=HEX2DEC('Address Decoding'!$AJ$88),$AD15&lt;=HEX2DEC('Address Decoding'!$AK$88)),X$6,IF(AND($AD15&gt;HEX2DEC('Address Decoding'!$AK$88),$AD15&lt;=HEX2DEC('Address Decoding'!$AL$88)),"MIRROR",""))</f>
        <v/>
      </c>
      <c r="Y15" s="142" t="str">
        <f>IF(AND($AD15&gt;=HEX2DEC('Address Decoding'!$AJ$89),$AD15&lt;=HEX2DEC('Address Decoding'!$AK$89)),Y$6,IF(AND($AD15&gt;HEX2DEC('Address Decoding'!$AK$89),$AD15&lt;=HEX2DEC('Address Decoding'!$AL$89)),"MIRROR",""))</f>
        <v/>
      </c>
      <c r="Z15" s="143" t="str">
        <f>IF(AND(HEX2DEC('Address Decoding'!$AJ$95)&gt;=$AD15,HEX2DEC('Address Decoding'!$AK$95)&lt;=$AD16),Z$6,"")</f>
        <v/>
      </c>
      <c r="AA15" s="144" t="str">
        <f>IF(AND(HEX2DEC('Address Decoding'!$AJ$96)&gt;=$AD15,HEX2DEC('Address Decoding'!$AK$96)&lt;=$AD16),AA$6,"")</f>
        <v/>
      </c>
      <c r="AB15" s="130" t="str">
        <f t="shared" si="2"/>
        <v>OK</v>
      </c>
      <c r="AD15" s="162">
        <f t="shared" si="3"/>
        <v>4096</v>
      </c>
      <c r="AE15" s="163">
        <f t="shared" si="4"/>
        <v>0</v>
      </c>
    </row>
    <row r="16" spans="2:31">
      <c r="B16" s="139" t="str">
        <f t="shared" si="0"/>
        <v>00001200</v>
      </c>
      <c r="C16" s="140" t="s">
        <v>50</v>
      </c>
      <c r="D16" s="141" t="str">
        <f t="shared" si="1"/>
        <v>000013FF</v>
      </c>
      <c r="E16" s="142" t="str">
        <f>IF(AND($AD16&gt;=HEX2DEC('Address Decoding'!$AJ$69),$AD16&lt;=HEX2DEC('Address Decoding'!$AK$69)),E$6,IF(AND($AD16&gt;HEX2DEC('Address Decoding'!$AK$69),$AD16&lt;=HEX2DEC('Address Decoding'!$AL$69)),"MIRROR",""))</f>
        <v/>
      </c>
      <c r="F16" s="143" t="str">
        <f>IF(AND($AD16&gt;=HEX2DEC('Address Decoding'!$AJ$70),$AD16&lt;=HEX2DEC('Address Decoding'!$AK$70)),F$6,IF(AND($AD16&gt;HEX2DEC('Address Decoding'!$AK$70),$AD16&lt;=HEX2DEC('Address Decoding'!$AL$70)),"MIRROR",""))</f>
        <v/>
      </c>
      <c r="G16" s="143" t="str">
        <f>IF(AND($AD16&gt;=HEX2DEC('Address Decoding'!$AJ$71),$AD16&lt;=HEX2DEC('Address Decoding'!$AK$71)),G$6,IF(AND($AD16&gt;HEX2DEC('Address Decoding'!$AK$71),$AD16&lt;=HEX2DEC('Address Decoding'!$AL$71)),"MIRROR",""))</f>
        <v/>
      </c>
      <c r="H16" s="143" t="str">
        <f>IF(AND($AD16&gt;=HEX2DEC('Address Decoding'!$AJ$72),$AD16&lt;=HEX2DEC('Address Decoding'!$AK$72)),H$6,IF(AND($AD16&gt;HEX2DEC('Address Decoding'!$AK$72),$AD16&lt;=HEX2DEC('Address Decoding'!$AL$72)),"MIRROR",""))</f>
        <v/>
      </c>
      <c r="I16" s="143" t="str">
        <f>IF(AND($AD16&gt;=HEX2DEC('Address Decoding'!$AJ$73),$AD16&lt;=HEX2DEC('Address Decoding'!$AK$73)),I$6,IF(AND($AD16&gt;HEX2DEC('Address Decoding'!$AK$73),$AD16&lt;=HEX2DEC('Address Decoding'!$AL$73)),"MIRROR",""))</f>
        <v/>
      </c>
      <c r="J16" s="143" t="str">
        <f>IF(AND($AD16&gt;=HEX2DEC('Address Decoding'!$AJ$74),$AD16&lt;=HEX2DEC('Address Decoding'!$AK$74)),J$6,IF(AND($AD16&gt;HEX2DEC('Address Decoding'!$AK$74),$AD16&lt;=HEX2DEC('Address Decoding'!$AL$74)),"MIRROR",""))</f>
        <v/>
      </c>
      <c r="K16" s="143" t="str">
        <f>IF(AND($AD16&gt;=HEX2DEC('Address Decoding'!$AJ$75),$AD16&lt;=HEX2DEC('Address Decoding'!$AK$75)),K$6,IF(AND($AD16&gt;HEX2DEC('Address Decoding'!$AK$75),$AD16&lt;=HEX2DEC('Address Decoding'!$AL$75)),"MIRROR",""))</f>
        <v/>
      </c>
      <c r="L16" s="143" t="str">
        <f>IF(AND($AD16&gt;=HEX2DEC('Address Decoding'!$AJ$76),$AD16&lt;=HEX2DEC('Address Decoding'!$AK$76)),L$6,IF(AND($AD16&gt;HEX2DEC('Address Decoding'!$AK$76),$AD16&lt;=HEX2DEC('Address Decoding'!$AL$76)),"MIRROR",""))</f>
        <v/>
      </c>
      <c r="M16" s="143" t="str">
        <f>IF(AND($AD16&gt;=HEX2DEC('Address Decoding'!$AJ$77),$AD16&lt;=HEX2DEC('Address Decoding'!$AK$77)),M$6,IF(AND($AD16&gt;HEX2DEC('Address Decoding'!$AK$77),$AD16&lt;=HEX2DEC('Address Decoding'!$AL$77)),"MIRROR",""))</f>
        <v/>
      </c>
      <c r="N16" s="144" t="str">
        <f>IF(AND($AD16&gt;=HEX2DEC('Address Decoding'!$AJ$78),$AD16&lt;=HEX2DEC('Address Decoding'!$AK$78)),N$6,IF(AND($AD16&gt;HEX2DEC('Address Decoding'!$AK$78),$AD16&lt;=HEX2DEC('Address Decoding'!$AL$78)),"MIRROR",""))</f>
        <v/>
      </c>
      <c r="O16" s="145" t="str">
        <f>IF(AND($AD16&gt;=HEX2DEC('Address Decoding'!$AJ$79),$AD16&lt;=HEX2DEC('Address Decoding'!$AK$79)),O$6,IF(AND($AD16&gt;HEX2DEC('Address Decoding'!$AK$79),$AD16&lt;=HEX2DEC('Address Decoding'!$AL$79)),"MIRROR",""))</f>
        <v/>
      </c>
      <c r="P16" s="145" t="str">
        <f>IF(AND($AD16&gt;=HEX2DEC('Address Decoding'!$AJ$80),$AD16&lt;=HEX2DEC('Address Decoding'!$AK$80)),P$6,IF(AND($AD16&gt;HEX2DEC('Address Decoding'!$AK$80),$AD16&lt;=HEX2DEC('Address Decoding'!$AL$80)),"MIRROR",""))</f>
        <v/>
      </c>
      <c r="Q16" s="145" t="str">
        <f>IF(AND($AD16&gt;=HEX2DEC('Address Decoding'!$AJ$81),$AD16&lt;=HEX2DEC('Address Decoding'!$AK$81)),Q$6,IF(AND($AD16&gt;HEX2DEC('Address Decoding'!$AK$81),$AD16&lt;=HEX2DEC('Address Decoding'!$AL$81)),"MIRROR",""))</f>
        <v/>
      </c>
      <c r="R16" s="145" t="str">
        <f>IF(AND($AD16&gt;=HEX2DEC('Address Decoding'!$AJ$82),$AD16&lt;=HEX2DEC('Address Decoding'!$AK$82)),R$6,IF(AND($AD16&gt;HEX2DEC('Address Decoding'!$AK$82),$AD16&lt;=HEX2DEC('Address Decoding'!$AL$82)),"MIRROR",""))</f>
        <v/>
      </c>
      <c r="S16" s="145" t="str">
        <f>IF(AND($AD16&gt;=HEX2DEC('Address Decoding'!$AJ$83),$AD16&lt;=HEX2DEC('Address Decoding'!$AK$83)),S$6,IF(AND($AD16&gt;HEX2DEC('Address Decoding'!$AK$83),$AD16&lt;=HEX2DEC('Address Decoding'!$AL$83)),"MIRROR",""))</f>
        <v/>
      </c>
      <c r="T16" s="145" t="str">
        <f>IF(AND($AD16&gt;=HEX2DEC('Address Decoding'!$AJ$84),$AD16&lt;=HEX2DEC('Address Decoding'!$AK$84)),T$6,IF(AND($AD16&gt;HEX2DEC('Address Decoding'!$AK$84),$AD16&lt;=HEX2DEC('Address Decoding'!$AL$84)),"MIRROR",""))</f>
        <v/>
      </c>
      <c r="U16" s="145" t="str">
        <f>IF(AND($AD16&gt;=HEX2DEC('Address Decoding'!$AJ$85),$AD16&lt;=HEX2DEC('Address Decoding'!$AK$85)),U$6,IF(AND($AD16&gt;HEX2DEC('Address Decoding'!$AK$85),$AD16&lt;=HEX2DEC('Address Decoding'!$AL$85)),"MIRROR",""))</f>
        <v/>
      </c>
      <c r="V16" s="145" t="str">
        <f>IF(AND($AD16&gt;=HEX2DEC('Address Decoding'!$AJ$86),$AD16&lt;=HEX2DEC('Address Decoding'!$AK$86)),V$6,IF(AND($AD16&gt;HEX2DEC('Address Decoding'!$AK$86),$AD16&lt;=HEX2DEC('Address Decoding'!$AL$86)),"MIRROR",""))</f>
        <v/>
      </c>
      <c r="W16" s="145" t="str">
        <f>IF(AND($AD16&gt;=HEX2DEC('Address Decoding'!$AJ$87),$AD16&lt;=HEX2DEC('Address Decoding'!$AK$87)),W$6,IF(AND($AD16&gt;HEX2DEC('Address Decoding'!$AK$87),$AD16&lt;=HEX2DEC('Address Decoding'!$AL$87)),"MIRROR",""))</f>
        <v/>
      </c>
      <c r="X16" s="146" t="str">
        <f>IF(AND($AD16&gt;=HEX2DEC('Address Decoding'!$AJ$88),$AD16&lt;=HEX2DEC('Address Decoding'!$AK$88)),X$6,IF(AND($AD16&gt;HEX2DEC('Address Decoding'!$AK$88),$AD16&lt;=HEX2DEC('Address Decoding'!$AL$88)),"MIRROR",""))</f>
        <v/>
      </c>
      <c r="Y16" s="142" t="str">
        <f>IF(AND($AD16&gt;=HEX2DEC('Address Decoding'!$AJ$89),$AD16&lt;=HEX2DEC('Address Decoding'!$AK$89)),Y$6,IF(AND($AD16&gt;HEX2DEC('Address Decoding'!$AK$89),$AD16&lt;=HEX2DEC('Address Decoding'!$AL$89)),"MIRROR",""))</f>
        <v/>
      </c>
      <c r="Z16" s="143" t="str">
        <f>IF(AND(HEX2DEC('Address Decoding'!$AJ$95)&gt;=$AD16,HEX2DEC('Address Decoding'!$AK$95)&lt;=$AD17),Z$6,"")</f>
        <v/>
      </c>
      <c r="AA16" s="144" t="str">
        <f>IF(AND(HEX2DEC('Address Decoding'!$AJ$96)&gt;=$AD16,HEX2DEC('Address Decoding'!$AK$96)&lt;=$AD17),AA$6,"")</f>
        <v/>
      </c>
      <c r="AB16" s="130" t="str">
        <f t="shared" si="2"/>
        <v>OK</v>
      </c>
      <c r="AD16" s="162">
        <f t="shared" si="3"/>
        <v>4608</v>
      </c>
      <c r="AE16" s="163">
        <f t="shared" si="4"/>
        <v>0</v>
      </c>
    </row>
    <row r="17" spans="2:31">
      <c r="B17" s="139" t="str">
        <f t="shared" si="0"/>
        <v>00001400</v>
      </c>
      <c r="C17" s="140" t="s">
        <v>50</v>
      </c>
      <c r="D17" s="141" t="str">
        <f t="shared" si="1"/>
        <v>000015FF</v>
      </c>
      <c r="E17" s="142" t="str">
        <f>IF(AND($AD17&gt;=HEX2DEC('Address Decoding'!$AJ$69),$AD17&lt;=HEX2DEC('Address Decoding'!$AK$69)),E$6,IF(AND($AD17&gt;HEX2DEC('Address Decoding'!$AK$69),$AD17&lt;=HEX2DEC('Address Decoding'!$AL$69)),"MIRROR",""))</f>
        <v/>
      </c>
      <c r="F17" s="143" t="str">
        <f>IF(AND($AD17&gt;=HEX2DEC('Address Decoding'!$AJ$70),$AD17&lt;=HEX2DEC('Address Decoding'!$AK$70)),F$6,IF(AND($AD17&gt;HEX2DEC('Address Decoding'!$AK$70),$AD17&lt;=HEX2DEC('Address Decoding'!$AL$70)),"MIRROR",""))</f>
        <v/>
      </c>
      <c r="G17" s="143" t="str">
        <f>IF(AND($AD17&gt;=HEX2DEC('Address Decoding'!$AJ$71),$AD17&lt;=HEX2DEC('Address Decoding'!$AK$71)),G$6,IF(AND($AD17&gt;HEX2DEC('Address Decoding'!$AK$71),$AD17&lt;=HEX2DEC('Address Decoding'!$AL$71)),"MIRROR",""))</f>
        <v/>
      </c>
      <c r="H17" s="143" t="str">
        <f>IF(AND($AD17&gt;=HEX2DEC('Address Decoding'!$AJ$72),$AD17&lt;=HEX2DEC('Address Decoding'!$AK$72)),H$6,IF(AND($AD17&gt;HEX2DEC('Address Decoding'!$AK$72),$AD17&lt;=HEX2DEC('Address Decoding'!$AL$72)),"MIRROR",""))</f>
        <v/>
      </c>
      <c r="I17" s="143" t="str">
        <f>IF(AND($AD17&gt;=HEX2DEC('Address Decoding'!$AJ$73),$AD17&lt;=HEX2DEC('Address Decoding'!$AK$73)),I$6,IF(AND($AD17&gt;HEX2DEC('Address Decoding'!$AK$73),$AD17&lt;=HEX2DEC('Address Decoding'!$AL$73)),"MIRROR",""))</f>
        <v/>
      </c>
      <c r="J17" s="143" t="str">
        <f>IF(AND($AD17&gt;=HEX2DEC('Address Decoding'!$AJ$74),$AD17&lt;=HEX2DEC('Address Decoding'!$AK$74)),J$6,IF(AND($AD17&gt;HEX2DEC('Address Decoding'!$AK$74),$AD17&lt;=HEX2DEC('Address Decoding'!$AL$74)),"MIRROR",""))</f>
        <v/>
      </c>
      <c r="K17" s="143" t="str">
        <f>IF(AND($AD17&gt;=HEX2DEC('Address Decoding'!$AJ$75),$AD17&lt;=HEX2DEC('Address Decoding'!$AK$75)),K$6,IF(AND($AD17&gt;HEX2DEC('Address Decoding'!$AK$75),$AD17&lt;=HEX2DEC('Address Decoding'!$AL$75)),"MIRROR",""))</f>
        <v/>
      </c>
      <c r="L17" s="143" t="str">
        <f>IF(AND($AD17&gt;=HEX2DEC('Address Decoding'!$AJ$76),$AD17&lt;=HEX2DEC('Address Decoding'!$AK$76)),L$6,IF(AND($AD17&gt;HEX2DEC('Address Decoding'!$AK$76),$AD17&lt;=HEX2DEC('Address Decoding'!$AL$76)),"MIRROR",""))</f>
        <v/>
      </c>
      <c r="M17" s="143" t="str">
        <f>IF(AND($AD17&gt;=HEX2DEC('Address Decoding'!$AJ$77),$AD17&lt;=HEX2DEC('Address Decoding'!$AK$77)),M$6,IF(AND($AD17&gt;HEX2DEC('Address Decoding'!$AK$77),$AD17&lt;=HEX2DEC('Address Decoding'!$AL$77)),"MIRROR",""))</f>
        <v/>
      </c>
      <c r="N17" s="144" t="str">
        <f>IF(AND($AD17&gt;=HEX2DEC('Address Decoding'!$AJ$78),$AD17&lt;=HEX2DEC('Address Decoding'!$AK$78)),N$6,IF(AND($AD17&gt;HEX2DEC('Address Decoding'!$AK$78),$AD17&lt;=HEX2DEC('Address Decoding'!$AL$78)),"MIRROR",""))</f>
        <v/>
      </c>
      <c r="O17" s="145" t="str">
        <f>IF(AND($AD17&gt;=HEX2DEC('Address Decoding'!$AJ$79),$AD17&lt;=HEX2DEC('Address Decoding'!$AK$79)),O$6,IF(AND($AD17&gt;HEX2DEC('Address Decoding'!$AK$79),$AD17&lt;=HEX2DEC('Address Decoding'!$AL$79)),"MIRROR",""))</f>
        <v/>
      </c>
      <c r="P17" s="145" t="str">
        <f>IF(AND($AD17&gt;=HEX2DEC('Address Decoding'!$AJ$80),$AD17&lt;=HEX2DEC('Address Decoding'!$AK$80)),P$6,IF(AND($AD17&gt;HEX2DEC('Address Decoding'!$AK$80),$AD17&lt;=HEX2DEC('Address Decoding'!$AL$80)),"MIRROR",""))</f>
        <v/>
      </c>
      <c r="Q17" s="145" t="str">
        <f>IF(AND($AD17&gt;=HEX2DEC('Address Decoding'!$AJ$81),$AD17&lt;=HEX2DEC('Address Decoding'!$AK$81)),Q$6,IF(AND($AD17&gt;HEX2DEC('Address Decoding'!$AK$81),$AD17&lt;=HEX2DEC('Address Decoding'!$AL$81)),"MIRROR",""))</f>
        <v/>
      </c>
      <c r="R17" s="145" t="str">
        <f>IF(AND($AD17&gt;=HEX2DEC('Address Decoding'!$AJ$82),$AD17&lt;=HEX2DEC('Address Decoding'!$AK$82)),R$6,IF(AND($AD17&gt;HEX2DEC('Address Decoding'!$AK$82),$AD17&lt;=HEX2DEC('Address Decoding'!$AL$82)),"MIRROR",""))</f>
        <v/>
      </c>
      <c r="S17" s="145" t="str">
        <f>IF(AND($AD17&gt;=HEX2DEC('Address Decoding'!$AJ$83),$AD17&lt;=HEX2DEC('Address Decoding'!$AK$83)),S$6,IF(AND($AD17&gt;HEX2DEC('Address Decoding'!$AK$83),$AD17&lt;=HEX2DEC('Address Decoding'!$AL$83)),"MIRROR",""))</f>
        <v/>
      </c>
      <c r="T17" s="145" t="str">
        <f>IF(AND($AD17&gt;=HEX2DEC('Address Decoding'!$AJ$84),$AD17&lt;=HEX2DEC('Address Decoding'!$AK$84)),T$6,IF(AND($AD17&gt;HEX2DEC('Address Decoding'!$AK$84),$AD17&lt;=HEX2DEC('Address Decoding'!$AL$84)),"MIRROR",""))</f>
        <v/>
      </c>
      <c r="U17" s="145" t="str">
        <f>IF(AND($AD17&gt;=HEX2DEC('Address Decoding'!$AJ$85),$AD17&lt;=HEX2DEC('Address Decoding'!$AK$85)),U$6,IF(AND($AD17&gt;HEX2DEC('Address Decoding'!$AK$85),$AD17&lt;=HEX2DEC('Address Decoding'!$AL$85)),"MIRROR",""))</f>
        <v/>
      </c>
      <c r="V17" s="145" t="str">
        <f>IF(AND($AD17&gt;=HEX2DEC('Address Decoding'!$AJ$86),$AD17&lt;=HEX2DEC('Address Decoding'!$AK$86)),V$6,IF(AND($AD17&gt;HEX2DEC('Address Decoding'!$AK$86),$AD17&lt;=HEX2DEC('Address Decoding'!$AL$86)),"MIRROR",""))</f>
        <v/>
      </c>
      <c r="W17" s="145" t="str">
        <f>IF(AND($AD17&gt;=HEX2DEC('Address Decoding'!$AJ$87),$AD17&lt;=HEX2DEC('Address Decoding'!$AK$87)),W$6,IF(AND($AD17&gt;HEX2DEC('Address Decoding'!$AK$87),$AD17&lt;=HEX2DEC('Address Decoding'!$AL$87)),"MIRROR",""))</f>
        <v/>
      </c>
      <c r="X17" s="146" t="str">
        <f>IF(AND($AD17&gt;=HEX2DEC('Address Decoding'!$AJ$88),$AD17&lt;=HEX2DEC('Address Decoding'!$AK$88)),X$6,IF(AND($AD17&gt;HEX2DEC('Address Decoding'!$AK$88),$AD17&lt;=HEX2DEC('Address Decoding'!$AL$88)),"MIRROR",""))</f>
        <v/>
      </c>
      <c r="Y17" s="142" t="str">
        <f>IF(AND($AD17&gt;=HEX2DEC('Address Decoding'!$AJ$89),$AD17&lt;=HEX2DEC('Address Decoding'!$AK$89)),Y$6,IF(AND($AD17&gt;HEX2DEC('Address Decoding'!$AK$89),$AD17&lt;=HEX2DEC('Address Decoding'!$AL$89)),"MIRROR",""))</f>
        <v/>
      </c>
      <c r="Z17" s="143" t="str">
        <f>IF(AND(HEX2DEC('Address Decoding'!$AJ$95)&gt;=$AD17,HEX2DEC('Address Decoding'!$AK$95)&lt;=$AD18),Z$6,"")</f>
        <v/>
      </c>
      <c r="AA17" s="144" t="str">
        <f>IF(AND(HEX2DEC('Address Decoding'!$AJ$96)&gt;=$AD17,HEX2DEC('Address Decoding'!$AK$96)&lt;=$AD18),AA$6,"")</f>
        <v/>
      </c>
      <c r="AB17" s="130" t="str">
        <f t="shared" si="2"/>
        <v>OK</v>
      </c>
      <c r="AD17" s="162">
        <f t="shared" si="3"/>
        <v>5120</v>
      </c>
      <c r="AE17" s="163">
        <f t="shared" si="4"/>
        <v>0</v>
      </c>
    </row>
    <row r="18" spans="2:31">
      <c r="B18" s="139" t="str">
        <f t="shared" si="0"/>
        <v>00001600</v>
      </c>
      <c r="C18" s="140" t="s">
        <v>50</v>
      </c>
      <c r="D18" s="141" t="str">
        <f t="shared" si="1"/>
        <v>000017FF</v>
      </c>
      <c r="E18" s="142" t="str">
        <f>IF(AND($AD18&gt;=HEX2DEC('Address Decoding'!$AJ$69),$AD18&lt;=HEX2DEC('Address Decoding'!$AK$69)),E$6,IF(AND($AD18&gt;HEX2DEC('Address Decoding'!$AK$69),$AD18&lt;=HEX2DEC('Address Decoding'!$AL$69)),"MIRROR",""))</f>
        <v/>
      </c>
      <c r="F18" s="143" t="str">
        <f>IF(AND($AD18&gt;=HEX2DEC('Address Decoding'!$AJ$70),$AD18&lt;=HEX2DEC('Address Decoding'!$AK$70)),F$6,IF(AND($AD18&gt;HEX2DEC('Address Decoding'!$AK$70),$AD18&lt;=HEX2DEC('Address Decoding'!$AL$70)),"MIRROR",""))</f>
        <v/>
      </c>
      <c r="G18" s="143" t="str">
        <f>IF(AND($AD18&gt;=HEX2DEC('Address Decoding'!$AJ$71),$AD18&lt;=HEX2DEC('Address Decoding'!$AK$71)),G$6,IF(AND($AD18&gt;HEX2DEC('Address Decoding'!$AK$71),$AD18&lt;=HEX2DEC('Address Decoding'!$AL$71)),"MIRROR",""))</f>
        <v/>
      </c>
      <c r="H18" s="143" t="str">
        <f>IF(AND($AD18&gt;=HEX2DEC('Address Decoding'!$AJ$72),$AD18&lt;=HEX2DEC('Address Decoding'!$AK$72)),H$6,IF(AND($AD18&gt;HEX2DEC('Address Decoding'!$AK$72),$AD18&lt;=HEX2DEC('Address Decoding'!$AL$72)),"MIRROR",""))</f>
        <v/>
      </c>
      <c r="I18" s="143" t="str">
        <f>IF(AND($AD18&gt;=HEX2DEC('Address Decoding'!$AJ$73),$AD18&lt;=HEX2DEC('Address Decoding'!$AK$73)),I$6,IF(AND($AD18&gt;HEX2DEC('Address Decoding'!$AK$73),$AD18&lt;=HEX2DEC('Address Decoding'!$AL$73)),"MIRROR",""))</f>
        <v/>
      </c>
      <c r="J18" s="143" t="str">
        <f>IF(AND($AD18&gt;=HEX2DEC('Address Decoding'!$AJ$74),$AD18&lt;=HEX2DEC('Address Decoding'!$AK$74)),J$6,IF(AND($AD18&gt;HEX2DEC('Address Decoding'!$AK$74),$AD18&lt;=HEX2DEC('Address Decoding'!$AL$74)),"MIRROR",""))</f>
        <v/>
      </c>
      <c r="K18" s="143" t="str">
        <f>IF(AND($AD18&gt;=HEX2DEC('Address Decoding'!$AJ$75),$AD18&lt;=HEX2DEC('Address Decoding'!$AK$75)),K$6,IF(AND($AD18&gt;HEX2DEC('Address Decoding'!$AK$75),$AD18&lt;=HEX2DEC('Address Decoding'!$AL$75)),"MIRROR",""))</f>
        <v/>
      </c>
      <c r="L18" s="143" t="str">
        <f>IF(AND($AD18&gt;=HEX2DEC('Address Decoding'!$AJ$76),$AD18&lt;=HEX2DEC('Address Decoding'!$AK$76)),L$6,IF(AND($AD18&gt;HEX2DEC('Address Decoding'!$AK$76),$AD18&lt;=HEX2DEC('Address Decoding'!$AL$76)),"MIRROR",""))</f>
        <v/>
      </c>
      <c r="M18" s="143" t="str">
        <f>IF(AND($AD18&gt;=HEX2DEC('Address Decoding'!$AJ$77),$AD18&lt;=HEX2DEC('Address Decoding'!$AK$77)),M$6,IF(AND($AD18&gt;HEX2DEC('Address Decoding'!$AK$77),$AD18&lt;=HEX2DEC('Address Decoding'!$AL$77)),"MIRROR",""))</f>
        <v/>
      </c>
      <c r="N18" s="144" t="str">
        <f>IF(AND($AD18&gt;=HEX2DEC('Address Decoding'!$AJ$78),$AD18&lt;=HEX2DEC('Address Decoding'!$AK$78)),N$6,IF(AND($AD18&gt;HEX2DEC('Address Decoding'!$AK$78),$AD18&lt;=HEX2DEC('Address Decoding'!$AL$78)),"MIRROR",""))</f>
        <v/>
      </c>
      <c r="O18" s="145" t="str">
        <f>IF(AND($AD18&gt;=HEX2DEC('Address Decoding'!$AJ$79),$AD18&lt;=HEX2DEC('Address Decoding'!$AK$79)),O$6,IF(AND($AD18&gt;HEX2DEC('Address Decoding'!$AK$79),$AD18&lt;=HEX2DEC('Address Decoding'!$AL$79)),"MIRROR",""))</f>
        <v/>
      </c>
      <c r="P18" s="145" t="str">
        <f>IF(AND($AD18&gt;=HEX2DEC('Address Decoding'!$AJ$80),$AD18&lt;=HEX2DEC('Address Decoding'!$AK$80)),P$6,IF(AND($AD18&gt;HEX2DEC('Address Decoding'!$AK$80),$AD18&lt;=HEX2DEC('Address Decoding'!$AL$80)),"MIRROR",""))</f>
        <v/>
      </c>
      <c r="Q18" s="145" t="str">
        <f>IF(AND($AD18&gt;=HEX2DEC('Address Decoding'!$AJ$81),$AD18&lt;=HEX2DEC('Address Decoding'!$AK$81)),Q$6,IF(AND($AD18&gt;HEX2DEC('Address Decoding'!$AK$81),$AD18&lt;=HEX2DEC('Address Decoding'!$AL$81)),"MIRROR",""))</f>
        <v/>
      </c>
      <c r="R18" s="145" t="str">
        <f>IF(AND($AD18&gt;=HEX2DEC('Address Decoding'!$AJ$82),$AD18&lt;=HEX2DEC('Address Decoding'!$AK$82)),R$6,IF(AND($AD18&gt;HEX2DEC('Address Decoding'!$AK$82),$AD18&lt;=HEX2DEC('Address Decoding'!$AL$82)),"MIRROR",""))</f>
        <v/>
      </c>
      <c r="S18" s="145" t="str">
        <f>IF(AND($AD18&gt;=HEX2DEC('Address Decoding'!$AJ$83),$AD18&lt;=HEX2DEC('Address Decoding'!$AK$83)),S$6,IF(AND($AD18&gt;HEX2DEC('Address Decoding'!$AK$83),$AD18&lt;=HEX2DEC('Address Decoding'!$AL$83)),"MIRROR",""))</f>
        <v/>
      </c>
      <c r="T18" s="145" t="str">
        <f>IF(AND($AD18&gt;=HEX2DEC('Address Decoding'!$AJ$84),$AD18&lt;=HEX2DEC('Address Decoding'!$AK$84)),T$6,IF(AND($AD18&gt;HEX2DEC('Address Decoding'!$AK$84),$AD18&lt;=HEX2DEC('Address Decoding'!$AL$84)),"MIRROR",""))</f>
        <v/>
      </c>
      <c r="U18" s="145" t="str">
        <f>IF(AND($AD18&gt;=HEX2DEC('Address Decoding'!$AJ$85),$AD18&lt;=HEX2DEC('Address Decoding'!$AK$85)),U$6,IF(AND($AD18&gt;HEX2DEC('Address Decoding'!$AK$85),$AD18&lt;=HEX2DEC('Address Decoding'!$AL$85)),"MIRROR",""))</f>
        <v/>
      </c>
      <c r="V18" s="145" t="str">
        <f>IF(AND($AD18&gt;=HEX2DEC('Address Decoding'!$AJ$86),$AD18&lt;=HEX2DEC('Address Decoding'!$AK$86)),V$6,IF(AND($AD18&gt;HEX2DEC('Address Decoding'!$AK$86),$AD18&lt;=HEX2DEC('Address Decoding'!$AL$86)),"MIRROR",""))</f>
        <v/>
      </c>
      <c r="W18" s="145" t="str">
        <f>IF(AND($AD18&gt;=HEX2DEC('Address Decoding'!$AJ$87),$AD18&lt;=HEX2DEC('Address Decoding'!$AK$87)),W$6,IF(AND($AD18&gt;HEX2DEC('Address Decoding'!$AK$87),$AD18&lt;=HEX2DEC('Address Decoding'!$AL$87)),"MIRROR",""))</f>
        <v/>
      </c>
      <c r="X18" s="146" t="str">
        <f>IF(AND($AD18&gt;=HEX2DEC('Address Decoding'!$AJ$88),$AD18&lt;=HEX2DEC('Address Decoding'!$AK$88)),X$6,IF(AND($AD18&gt;HEX2DEC('Address Decoding'!$AK$88),$AD18&lt;=HEX2DEC('Address Decoding'!$AL$88)),"MIRROR",""))</f>
        <v/>
      </c>
      <c r="Y18" s="142" t="str">
        <f>IF(AND($AD18&gt;=HEX2DEC('Address Decoding'!$AJ$89),$AD18&lt;=HEX2DEC('Address Decoding'!$AK$89)),Y$6,IF(AND($AD18&gt;HEX2DEC('Address Decoding'!$AK$89),$AD18&lt;=HEX2DEC('Address Decoding'!$AL$89)),"MIRROR",""))</f>
        <v/>
      </c>
      <c r="Z18" s="143" t="str">
        <f>IF(AND(HEX2DEC('Address Decoding'!$AJ$95)&gt;=$AD18,HEX2DEC('Address Decoding'!$AK$95)&lt;=$AD19),Z$6,"")</f>
        <v/>
      </c>
      <c r="AA18" s="144" t="str">
        <f>IF(AND(HEX2DEC('Address Decoding'!$AJ$96)&gt;=$AD18,HEX2DEC('Address Decoding'!$AK$96)&lt;=$AD19),AA$6,"")</f>
        <v/>
      </c>
      <c r="AB18" s="130" t="str">
        <f t="shared" si="2"/>
        <v>OK</v>
      </c>
      <c r="AD18" s="162">
        <f t="shared" si="3"/>
        <v>5632</v>
      </c>
      <c r="AE18" s="163">
        <f t="shared" si="4"/>
        <v>0</v>
      </c>
    </row>
    <row r="19" spans="2:31">
      <c r="B19" s="139" t="str">
        <f t="shared" si="0"/>
        <v>00001800</v>
      </c>
      <c r="C19" s="140" t="s">
        <v>50</v>
      </c>
      <c r="D19" s="141" t="str">
        <f t="shared" si="1"/>
        <v>000019FF</v>
      </c>
      <c r="E19" s="142" t="str">
        <f>IF(AND($AD19&gt;=HEX2DEC('Address Decoding'!$AJ$69),$AD19&lt;=HEX2DEC('Address Decoding'!$AK$69)),E$6,IF(AND($AD19&gt;HEX2DEC('Address Decoding'!$AK$69),$AD19&lt;=HEX2DEC('Address Decoding'!$AL$69)),"MIRROR",""))</f>
        <v/>
      </c>
      <c r="F19" s="143" t="str">
        <f>IF(AND($AD19&gt;=HEX2DEC('Address Decoding'!$AJ$70),$AD19&lt;=HEX2DEC('Address Decoding'!$AK$70)),F$6,IF(AND($AD19&gt;HEX2DEC('Address Decoding'!$AK$70),$AD19&lt;=HEX2DEC('Address Decoding'!$AL$70)),"MIRROR",""))</f>
        <v/>
      </c>
      <c r="G19" s="143" t="str">
        <f>IF(AND($AD19&gt;=HEX2DEC('Address Decoding'!$AJ$71),$AD19&lt;=HEX2DEC('Address Decoding'!$AK$71)),G$6,IF(AND($AD19&gt;HEX2DEC('Address Decoding'!$AK$71),$AD19&lt;=HEX2DEC('Address Decoding'!$AL$71)),"MIRROR",""))</f>
        <v/>
      </c>
      <c r="H19" s="143" t="str">
        <f>IF(AND($AD19&gt;=HEX2DEC('Address Decoding'!$AJ$72),$AD19&lt;=HEX2DEC('Address Decoding'!$AK$72)),H$6,IF(AND($AD19&gt;HEX2DEC('Address Decoding'!$AK$72),$AD19&lt;=HEX2DEC('Address Decoding'!$AL$72)),"MIRROR",""))</f>
        <v/>
      </c>
      <c r="I19" s="143" t="str">
        <f>IF(AND($AD19&gt;=HEX2DEC('Address Decoding'!$AJ$73),$AD19&lt;=HEX2DEC('Address Decoding'!$AK$73)),I$6,IF(AND($AD19&gt;HEX2DEC('Address Decoding'!$AK$73),$AD19&lt;=HEX2DEC('Address Decoding'!$AL$73)),"MIRROR",""))</f>
        <v/>
      </c>
      <c r="J19" s="143" t="str">
        <f>IF(AND($AD19&gt;=HEX2DEC('Address Decoding'!$AJ$74),$AD19&lt;=HEX2DEC('Address Decoding'!$AK$74)),J$6,IF(AND($AD19&gt;HEX2DEC('Address Decoding'!$AK$74),$AD19&lt;=HEX2DEC('Address Decoding'!$AL$74)),"MIRROR",""))</f>
        <v/>
      </c>
      <c r="K19" s="143" t="str">
        <f>IF(AND($AD19&gt;=HEX2DEC('Address Decoding'!$AJ$75),$AD19&lt;=HEX2DEC('Address Decoding'!$AK$75)),K$6,IF(AND($AD19&gt;HEX2DEC('Address Decoding'!$AK$75),$AD19&lt;=HEX2DEC('Address Decoding'!$AL$75)),"MIRROR",""))</f>
        <v/>
      </c>
      <c r="L19" s="143" t="str">
        <f>IF(AND($AD19&gt;=HEX2DEC('Address Decoding'!$AJ$76),$AD19&lt;=HEX2DEC('Address Decoding'!$AK$76)),L$6,IF(AND($AD19&gt;HEX2DEC('Address Decoding'!$AK$76),$AD19&lt;=HEX2DEC('Address Decoding'!$AL$76)),"MIRROR",""))</f>
        <v/>
      </c>
      <c r="M19" s="143" t="str">
        <f>IF(AND($AD19&gt;=HEX2DEC('Address Decoding'!$AJ$77),$AD19&lt;=HEX2DEC('Address Decoding'!$AK$77)),M$6,IF(AND($AD19&gt;HEX2DEC('Address Decoding'!$AK$77),$AD19&lt;=HEX2DEC('Address Decoding'!$AL$77)),"MIRROR",""))</f>
        <v/>
      </c>
      <c r="N19" s="144" t="str">
        <f>IF(AND($AD19&gt;=HEX2DEC('Address Decoding'!$AJ$78),$AD19&lt;=HEX2DEC('Address Decoding'!$AK$78)),N$6,IF(AND($AD19&gt;HEX2DEC('Address Decoding'!$AK$78),$AD19&lt;=HEX2DEC('Address Decoding'!$AL$78)),"MIRROR",""))</f>
        <v/>
      </c>
      <c r="O19" s="145" t="str">
        <f>IF(AND($AD19&gt;=HEX2DEC('Address Decoding'!$AJ$79),$AD19&lt;=HEX2DEC('Address Decoding'!$AK$79)),O$6,IF(AND($AD19&gt;HEX2DEC('Address Decoding'!$AK$79),$AD19&lt;=HEX2DEC('Address Decoding'!$AL$79)),"MIRROR",""))</f>
        <v/>
      </c>
      <c r="P19" s="145" t="str">
        <f>IF(AND($AD19&gt;=HEX2DEC('Address Decoding'!$AJ$80),$AD19&lt;=HEX2DEC('Address Decoding'!$AK$80)),P$6,IF(AND($AD19&gt;HEX2DEC('Address Decoding'!$AK$80),$AD19&lt;=HEX2DEC('Address Decoding'!$AL$80)),"MIRROR",""))</f>
        <v/>
      </c>
      <c r="Q19" s="145" t="str">
        <f>IF(AND($AD19&gt;=HEX2DEC('Address Decoding'!$AJ$81),$AD19&lt;=HEX2DEC('Address Decoding'!$AK$81)),Q$6,IF(AND($AD19&gt;HEX2DEC('Address Decoding'!$AK$81),$AD19&lt;=HEX2DEC('Address Decoding'!$AL$81)),"MIRROR",""))</f>
        <v/>
      </c>
      <c r="R19" s="145" t="str">
        <f>IF(AND($AD19&gt;=HEX2DEC('Address Decoding'!$AJ$82),$AD19&lt;=HEX2DEC('Address Decoding'!$AK$82)),R$6,IF(AND($AD19&gt;HEX2DEC('Address Decoding'!$AK$82),$AD19&lt;=HEX2DEC('Address Decoding'!$AL$82)),"MIRROR",""))</f>
        <v/>
      </c>
      <c r="S19" s="145" t="str">
        <f>IF(AND($AD19&gt;=HEX2DEC('Address Decoding'!$AJ$83),$AD19&lt;=HEX2DEC('Address Decoding'!$AK$83)),S$6,IF(AND($AD19&gt;HEX2DEC('Address Decoding'!$AK$83),$AD19&lt;=HEX2DEC('Address Decoding'!$AL$83)),"MIRROR",""))</f>
        <v/>
      </c>
      <c r="T19" s="145" t="str">
        <f>IF(AND($AD19&gt;=HEX2DEC('Address Decoding'!$AJ$84),$AD19&lt;=HEX2DEC('Address Decoding'!$AK$84)),T$6,IF(AND($AD19&gt;HEX2DEC('Address Decoding'!$AK$84),$AD19&lt;=HEX2DEC('Address Decoding'!$AL$84)),"MIRROR",""))</f>
        <v/>
      </c>
      <c r="U19" s="145" t="str">
        <f>IF(AND($AD19&gt;=HEX2DEC('Address Decoding'!$AJ$85),$AD19&lt;=HEX2DEC('Address Decoding'!$AK$85)),U$6,IF(AND($AD19&gt;HEX2DEC('Address Decoding'!$AK$85),$AD19&lt;=HEX2DEC('Address Decoding'!$AL$85)),"MIRROR",""))</f>
        <v/>
      </c>
      <c r="V19" s="145" t="str">
        <f>IF(AND($AD19&gt;=HEX2DEC('Address Decoding'!$AJ$86),$AD19&lt;=HEX2DEC('Address Decoding'!$AK$86)),V$6,IF(AND($AD19&gt;HEX2DEC('Address Decoding'!$AK$86),$AD19&lt;=HEX2DEC('Address Decoding'!$AL$86)),"MIRROR",""))</f>
        <v/>
      </c>
      <c r="W19" s="145" t="str">
        <f>IF(AND($AD19&gt;=HEX2DEC('Address Decoding'!$AJ$87),$AD19&lt;=HEX2DEC('Address Decoding'!$AK$87)),W$6,IF(AND($AD19&gt;HEX2DEC('Address Decoding'!$AK$87),$AD19&lt;=HEX2DEC('Address Decoding'!$AL$87)),"MIRROR",""))</f>
        <v/>
      </c>
      <c r="X19" s="146" t="str">
        <f>IF(AND($AD19&gt;=HEX2DEC('Address Decoding'!$AJ$88),$AD19&lt;=HEX2DEC('Address Decoding'!$AK$88)),X$6,IF(AND($AD19&gt;HEX2DEC('Address Decoding'!$AK$88),$AD19&lt;=HEX2DEC('Address Decoding'!$AL$88)),"MIRROR",""))</f>
        <v/>
      </c>
      <c r="Y19" s="142" t="str">
        <f>IF(AND($AD19&gt;=HEX2DEC('Address Decoding'!$AJ$89),$AD19&lt;=HEX2DEC('Address Decoding'!$AK$89)),Y$6,IF(AND($AD19&gt;HEX2DEC('Address Decoding'!$AK$89),$AD19&lt;=HEX2DEC('Address Decoding'!$AL$89)),"MIRROR",""))</f>
        <v/>
      </c>
      <c r="Z19" s="143" t="str">
        <f>IF(AND(HEX2DEC('Address Decoding'!$AJ$95)&gt;=$AD19,HEX2DEC('Address Decoding'!$AK$95)&lt;=$AD20),Z$6,"")</f>
        <v/>
      </c>
      <c r="AA19" s="144" t="str">
        <f>IF(AND(HEX2DEC('Address Decoding'!$AJ$96)&gt;=$AD19,HEX2DEC('Address Decoding'!$AK$96)&lt;=$AD20),AA$6,"")</f>
        <v/>
      </c>
      <c r="AB19" s="130" t="str">
        <f t="shared" si="2"/>
        <v>OK</v>
      </c>
      <c r="AD19" s="162">
        <f t="shared" si="3"/>
        <v>6144</v>
      </c>
      <c r="AE19" s="163">
        <f t="shared" si="4"/>
        <v>0</v>
      </c>
    </row>
    <row r="20" spans="2:31">
      <c r="B20" s="139" t="str">
        <f t="shared" si="0"/>
        <v>00001A00</v>
      </c>
      <c r="C20" s="140" t="s">
        <v>50</v>
      </c>
      <c r="D20" s="141" t="str">
        <f t="shared" si="1"/>
        <v>00001BFF</v>
      </c>
      <c r="E20" s="142" t="str">
        <f>IF(AND($AD20&gt;=HEX2DEC('Address Decoding'!$AJ$69),$AD20&lt;=HEX2DEC('Address Decoding'!$AK$69)),E$6,IF(AND($AD20&gt;HEX2DEC('Address Decoding'!$AK$69),$AD20&lt;=HEX2DEC('Address Decoding'!$AL$69)),"MIRROR",""))</f>
        <v/>
      </c>
      <c r="F20" s="143" t="str">
        <f>IF(AND($AD20&gt;=HEX2DEC('Address Decoding'!$AJ$70),$AD20&lt;=HEX2DEC('Address Decoding'!$AK$70)),F$6,IF(AND($AD20&gt;HEX2DEC('Address Decoding'!$AK$70),$AD20&lt;=HEX2DEC('Address Decoding'!$AL$70)),"MIRROR",""))</f>
        <v/>
      </c>
      <c r="G20" s="143" t="str">
        <f>IF(AND($AD20&gt;=HEX2DEC('Address Decoding'!$AJ$71),$AD20&lt;=HEX2DEC('Address Decoding'!$AK$71)),G$6,IF(AND($AD20&gt;HEX2DEC('Address Decoding'!$AK$71),$AD20&lt;=HEX2DEC('Address Decoding'!$AL$71)),"MIRROR",""))</f>
        <v/>
      </c>
      <c r="H20" s="143" t="str">
        <f>IF(AND($AD20&gt;=HEX2DEC('Address Decoding'!$AJ$72),$AD20&lt;=HEX2DEC('Address Decoding'!$AK$72)),H$6,IF(AND($AD20&gt;HEX2DEC('Address Decoding'!$AK$72),$AD20&lt;=HEX2DEC('Address Decoding'!$AL$72)),"MIRROR",""))</f>
        <v/>
      </c>
      <c r="I20" s="143" t="str">
        <f>IF(AND($AD20&gt;=HEX2DEC('Address Decoding'!$AJ$73),$AD20&lt;=HEX2DEC('Address Decoding'!$AK$73)),I$6,IF(AND($AD20&gt;HEX2DEC('Address Decoding'!$AK$73),$AD20&lt;=HEX2DEC('Address Decoding'!$AL$73)),"MIRROR",""))</f>
        <v/>
      </c>
      <c r="J20" s="143" t="str">
        <f>IF(AND($AD20&gt;=HEX2DEC('Address Decoding'!$AJ$74),$AD20&lt;=HEX2DEC('Address Decoding'!$AK$74)),J$6,IF(AND($AD20&gt;HEX2DEC('Address Decoding'!$AK$74),$AD20&lt;=HEX2DEC('Address Decoding'!$AL$74)),"MIRROR",""))</f>
        <v/>
      </c>
      <c r="K20" s="143" t="str">
        <f>IF(AND($AD20&gt;=HEX2DEC('Address Decoding'!$AJ$75),$AD20&lt;=HEX2DEC('Address Decoding'!$AK$75)),K$6,IF(AND($AD20&gt;HEX2DEC('Address Decoding'!$AK$75),$AD20&lt;=HEX2DEC('Address Decoding'!$AL$75)),"MIRROR",""))</f>
        <v/>
      </c>
      <c r="L20" s="143" t="str">
        <f>IF(AND($AD20&gt;=HEX2DEC('Address Decoding'!$AJ$76),$AD20&lt;=HEX2DEC('Address Decoding'!$AK$76)),L$6,IF(AND($AD20&gt;HEX2DEC('Address Decoding'!$AK$76),$AD20&lt;=HEX2DEC('Address Decoding'!$AL$76)),"MIRROR",""))</f>
        <v/>
      </c>
      <c r="M20" s="143" t="str">
        <f>IF(AND($AD20&gt;=HEX2DEC('Address Decoding'!$AJ$77),$AD20&lt;=HEX2DEC('Address Decoding'!$AK$77)),M$6,IF(AND($AD20&gt;HEX2DEC('Address Decoding'!$AK$77),$AD20&lt;=HEX2DEC('Address Decoding'!$AL$77)),"MIRROR",""))</f>
        <v/>
      </c>
      <c r="N20" s="144" t="str">
        <f>IF(AND($AD20&gt;=HEX2DEC('Address Decoding'!$AJ$78),$AD20&lt;=HEX2DEC('Address Decoding'!$AK$78)),N$6,IF(AND($AD20&gt;HEX2DEC('Address Decoding'!$AK$78),$AD20&lt;=HEX2DEC('Address Decoding'!$AL$78)),"MIRROR",""))</f>
        <v/>
      </c>
      <c r="O20" s="145" t="str">
        <f>IF(AND($AD20&gt;=HEX2DEC('Address Decoding'!$AJ$79),$AD20&lt;=HEX2DEC('Address Decoding'!$AK$79)),O$6,IF(AND($AD20&gt;HEX2DEC('Address Decoding'!$AK$79),$AD20&lt;=HEX2DEC('Address Decoding'!$AL$79)),"MIRROR",""))</f>
        <v/>
      </c>
      <c r="P20" s="145" t="str">
        <f>IF(AND($AD20&gt;=HEX2DEC('Address Decoding'!$AJ$80),$AD20&lt;=HEX2DEC('Address Decoding'!$AK$80)),P$6,IF(AND($AD20&gt;HEX2DEC('Address Decoding'!$AK$80),$AD20&lt;=HEX2DEC('Address Decoding'!$AL$80)),"MIRROR",""))</f>
        <v/>
      </c>
      <c r="Q20" s="145" t="str">
        <f>IF(AND($AD20&gt;=HEX2DEC('Address Decoding'!$AJ$81),$AD20&lt;=HEX2DEC('Address Decoding'!$AK$81)),Q$6,IF(AND($AD20&gt;HEX2DEC('Address Decoding'!$AK$81),$AD20&lt;=HEX2DEC('Address Decoding'!$AL$81)),"MIRROR",""))</f>
        <v/>
      </c>
      <c r="R20" s="145" t="str">
        <f>IF(AND($AD20&gt;=HEX2DEC('Address Decoding'!$AJ$82),$AD20&lt;=HEX2DEC('Address Decoding'!$AK$82)),R$6,IF(AND($AD20&gt;HEX2DEC('Address Decoding'!$AK$82),$AD20&lt;=HEX2DEC('Address Decoding'!$AL$82)),"MIRROR",""))</f>
        <v/>
      </c>
      <c r="S20" s="145" t="str">
        <f>IF(AND($AD20&gt;=HEX2DEC('Address Decoding'!$AJ$83),$AD20&lt;=HEX2DEC('Address Decoding'!$AK$83)),S$6,IF(AND($AD20&gt;HEX2DEC('Address Decoding'!$AK$83),$AD20&lt;=HEX2DEC('Address Decoding'!$AL$83)),"MIRROR",""))</f>
        <v/>
      </c>
      <c r="T20" s="145" t="str">
        <f>IF(AND($AD20&gt;=HEX2DEC('Address Decoding'!$AJ$84),$AD20&lt;=HEX2DEC('Address Decoding'!$AK$84)),T$6,IF(AND($AD20&gt;HEX2DEC('Address Decoding'!$AK$84),$AD20&lt;=HEX2DEC('Address Decoding'!$AL$84)),"MIRROR",""))</f>
        <v/>
      </c>
      <c r="U20" s="145" t="str">
        <f>IF(AND($AD20&gt;=HEX2DEC('Address Decoding'!$AJ$85),$AD20&lt;=HEX2DEC('Address Decoding'!$AK$85)),U$6,IF(AND($AD20&gt;HEX2DEC('Address Decoding'!$AK$85),$AD20&lt;=HEX2DEC('Address Decoding'!$AL$85)),"MIRROR",""))</f>
        <v/>
      </c>
      <c r="V20" s="145" t="str">
        <f>IF(AND($AD20&gt;=HEX2DEC('Address Decoding'!$AJ$86),$AD20&lt;=HEX2DEC('Address Decoding'!$AK$86)),V$6,IF(AND($AD20&gt;HEX2DEC('Address Decoding'!$AK$86),$AD20&lt;=HEX2DEC('Address Decoding'!$AL$86)),"MIRROR",""))</f>
        <v/>
      </c>
      <c r="W20" s="145" t="str">
        <f>IF(AND($AD20&gt;=HEX2DEC('Address Decoding'!$AJ$87),$AD20&lt;=HEX2DEC('Address Decoding'!$AK$87)),W$6,IF(AND($AD20&gt;HEX2DEC('Address Decoding'!$AK$87),$AD20&lt;=HEX2DEC('Address Decoding'!$AL$87)),"MIRROR",""))</f>
        <v/>
      </c>
      <c r="X20" s="146" t="str">
        <f>IF(AND($AD20&gt;=HEX2DEC('Address Decoding'!$AJ$88),$AD20&lt;=HEX2DEC('Address Decoding'!$AK$88)),X$6,IF(AND($AD20&gt;HEX2DEC('Address Decoding'!$AK$88),$AD20&lt;=HEX2DEC('Address Decoding'!$AL$88)),"MIRROR",""))</f>
        <v/>
      </c>
      <c r="Y20" s="142" t="str">
        <f>IF(AND($AD20&gt;=HEX2DEC('Address Decoding'!$AJ$89),$AD20&lt;=HEX2DEC('Address Decoding'!$AK$89)),Y$6,IF(AND($AD20&gt;HEX2DEC('Address Decoding'!$AK$89),$AD20&lt;=HEX2DEC('Address Decoding'!$AL$89)),"MIRROR",""))</f>
        <v/>
      </c>
      <c r="Z20" s="143" t="str">
        <f>IF(AND(HEX2DEC('Address Decoding'!$AJ$95)&gt;=$AD20,HEX2DEC('Address Decoding'!$AK$95)&lt;=$AD21),Z$6,"")</f>
        <v/>
      </c>
      <c r="AA20" s="144" t="str">
        <f>IF(AND(HEX2DEC('Address Decoding'!$AJ$96)&gt;=$AD20,HEX2DEC('Address Decoding'!$AK$96)&lt;=$AD21),AA$6,"")</f>
        <v/>
      </c>
      <c r="AB20" s="130" t="str">
        <f t="shared" si="2"/>
        <v>OK</v>
      </c>
      <c r="AD20" s="162">
        <f t="shared" si="3"/>
        <v>6656</v>
      </c>
      <c r="AE20" s="163">
        <f t="shared" si="4"/>
        <v>0</v>
      </c>
    </row>
    <row r="21" spans="2:31">
      <c r="B21" s="139" t="str">
        <f t="shared" si="0"/>
        <v>00001C00</v>
      </c>
      <c r="C21" s="140" t="s">
        <v>50</v>
      </c>
      <c r="D21" s="141" t="str">
        <f t="shared" si="1"/>
        <v>00001DFF</v>
      </c>
      <c r="E21" s="142" t="str">
        <f>IF(AND($AD21&gt;=HEX2DEC('Address Decoding'!$AJ$69),$AD21&lt;=HEX2DEC('Address Decoding'!$AK$69)),E$6,IF(AND($AD21&gt;HEX2DEC('Address Decoding'!$AK$69),$AD21&lt;=HEX2DEC('Address Decoding'!$AL$69)),"MIRROR",""))</f>
        <v/>
      </c>
      <c r="F21" s="143" t="str">
        <f>IF(AND($AD21&gt;=HEX2DEC('Address Decoding'!$AJ$70),$AD21&lt;=HEX2DEC('Address Decoding'!$AK$70)),F$6,IF(AND($AD21&gt;HEX2DEC('Address Decoding'!$AK$70),$AD21&lt;=HEX2DEC('Address Decoding'!$AL$70)),"MIRROR",""))</f>
        <v/>
      </c>
      <c r="G21" s="143" t="str">
        <f>IF(AND($AD21&gt;=HEX2DEC('Address Decoding'!$AJ$71),$AD21&lt;=HEX2DEC('Address Decoding'!$AK$71)),G$6,IF(AND($AD21&gt;HEX2DEC('Address Decoding'!$AK$71),$AD21&lt;=HEX2DEC('Address Decoding'!$AL$71)),"MIRROR",""))</f>
        <v/>
      </c>
      <c r="H21" s="143" t="str">
        <f>IF(AND($AD21&gt;=HEX2DEC('Address Decoding'!$AJ$72),$AD21&lt;=HEX2DEC('Address Decoding'!$AK$72)),H$6,IF(AND($AD21&gt;HEX2DEC('Address Decoding'!$AK$72),$AD21&lt;=HEX2DEC('Address Decoding'!$AL$72)),"MIRROR",""))</f>
        <v/>
      </c>
      <c r="I21" s="143" t="str">
        <f>IF(AND($AD21&gt;=HEX2DEC('Address Decoding'!$AJ$73),$AD21&lt;=HEX2DEC('Address Decoding'!$AK$73)),I$6,IF(AND($AD21&gt;HEX2DEC('Address Decoding'!$AK$73),$AD21&lt;=HEX2DEC('Address Decoding'!$AL$73)),"MIRROR",""))</f>
        <v/>
      </c>
      <c r="J21" s="143" t="str">
        <f>IF(AND($AD21&gt;=HEX2DEC('Address Decoding'!$AJ$74),$AD21&lt;=HEX2DEC('Address Decoding'!$AK$74)),J$6,IF(AND($AD21&gt;HEX2DEC('Address Decoding'!$AK$74),$AD21&lt;=HEX2DEC('Address Decoding'!$AL$74)),"MIRROR",""))</f>
        <v/>
      </c>
      <c r="K21" s="143" t="str">
        <f>IF(AND($AD21&gt;=HEX2DEC('Address Decoding'!$AJ$75),$AD21&lt;=HEX2DEC('Address Decoding'!$AK$75)),K$6,IF(AND($AD21&gt;HEX2DEC('Address Decoding'!$AK$75),$AD21&lt;=HEX2DEC('Address Decoding'!$AL$75)),"MIRROR",""))</f>
        <v/>
      </c>
      <c r="L21" s="143" t="str">
        <f>IF(AND($AD21&gt;=HEX2DEC('Address Decoding'!$AJ$76),$AD21&lt;=HEX2DEC('Address Decoding'!$AK$76)),L$6,IF(AND($AD21&gt;HEX2DEC('Address Decoding'!$AK$76),$AD21&lt;=HEX2DEC('Address Decoding'!$AL$76)),"MIRROR",""))</f>
        <v/>
      </c>
      <c r="M21" s="143" t="str">
        <f>IF(AND($AD21&gt;=HEX2DEC('Address Decoding'!$AJ$77),$AD21&lt;=HEX2DEC('Address Decoding'!$AK$77)),M$6,IF(AND($AD21&gt;HEX2DEC('Address Decoding'!$AK$77),$AD21&lt;=HEX2DEC('Address Decoding'!$AL$77)),"MIRROR",""))</f>
        <v/>
      </c>
      <c r="N21" s="144" t="str">
        <f>IF(AND($AD21&gt;=HEX2DEC('Address Decoding'!$AJ$78),$AD21&lt;=HEX2DEC('Address Decoding'!$AK$78)),N$6,IF(AND($AD21&gt;HEX2DEC('Address Decoding'!$AK$78),$AD21&lt;=HEX2DEC('Address Decoding'!$AL$78)),"MIRROR",""))</f>
        <v/>
      </c>
      <c r="O21" s="145" t="str">
        <f>IF(AND($AD21&gt;=HEX2DEC('Address Decoding'!$AJ$79),$AD21&lt;=HEX2DEC('Address Decoding'!$AK$79)),O$6,IF(AND($AD21&gt;HEX2DEC('Address Decoding'!$AK$79),$AD21&lt;=HEX2DEC('Address Decoding'!$AL$79)),"MIRROR",""))</f>
        <v/>
      </c>
      <c r="P21" s="145" t="str">
        <f>IF(AND($AD21&gt;=HEX2DEC('Address Decoding'!$AJ$80),$AD21&lt;=HEX2DEC('Address Decoding'!$AK$80)),P$6,IF(AND($AD21&gt;HEX2DEC('Address Decoding'!$AK$80),$AD21&lt;=HEX2DEC('Address Decoding'!$AL$80)),"MIRROR",""))</f>
        <v/>
      </c>
      <c r="Q21" s="145" t="str">
        <f>IF(AND($AD21&gt;=HEX2DEC('Address Decoding'!$AJ$81),$AD21&lt;=HEX2DEC('Address Decoding'!$AK$81)),Q$6,IF(AND($AD21&gt;HEX2DEC('Address Decoding'!$AK$81),$AD21&lt;=HEX2DEC('Address Decoding'!$AL$81)),"MIRROR",""))</f>
        <v/>
      </c>
      <c r="R21" s="145" t="str">
        <f>IF(AND($AD21&gt;=HEX2DEC('Address Decoding'!$AJ$82),$AD21&lt;=HEX2DEC('Address Decoding'!$AK$82)),R$6,IF(AND($AD21&gt;HEX2DEC('Address Decoding'!$AK$82),$AD21&lt;=HEX2DEC('Address Decoding'!$AL$82)),"MIRROR",""))</f>
        <v/>
      </c>
      <c r="S21" s="145" t="str">
        <f>IF(AND($AD21&gt;=HEX2DEC('Address Decoding'!$AJ$83),$AD21&lt;=HEX2DEC('Address Decoding'!$AK$83)),S$6,IF(AND($AD21&gt;HEX2DEC('Address Decoding'!$AK$83),$AD21&lt;=HEX2DEC('Address Decoding'!$AL$83)),"MIRROR",""))</f>
        <v/>
      </c>
      <c r="T21" s="145" t="str">
        <f>IF(AND($AD21&gt;=HEX2DEC('Address Decoding'!$AJ$84),$AD21&lt;=HEX2DEC('Address Decoding'!$AK$84)),T$6,IF(AND($AD21&gt;HEX2DEC('Address Decoding'!$AK$84),$AD21&lt;=HEX2DEC('Address Decoding'!$AL$84)),"MIRROR",""))</f>
        <v/>
      </c>
      <c r="U21" s="145" t="str">
        <f>IF(AND($AD21&gt;=HEX2DEC('Address Decoding'!$AJ$85),$AD21&lt;=HEX2DEC('Address Decoding'!$AK$85)),U$6,IF(AND($AD21&gt;HEX2DEC('Address Decoding'!$AK$85),$AD21&lt;=HEX2DEC('Address Decoding'!$AL$85)),"MIRROR",""))</f>
        <v/>
      </c>
      <c r="V21" s="145" t="str">
        <f>IF(AND($AD21&gt;=HEX2DEC('Address Decoding'!$AJ$86),$AD21&lt;=HEX2DEC('Address Decoding'!$AK$86)),V$6,IF(AND($AD21&gt;HEX2DEC('Address Decoding'!$AK$86),$AD21&lt;=HEX2DEC('Address Decoding'!$AL$86)),"MIRROR",""))</f>
        <v/>
      </c>
      <c r="W21" s="145" t="str">
        <f>IF(AND($AD21&gt;=HEX2DEC('Address Decoding'!$AJ$87),$AD21&lt;=HEX2DEC('Address Decoding'!$AK$87)),W$6,IF(AND($AD21&gt;HEX2DEC('Address Decoding'!$AK$87),$AD21&lt;=HEX2DEC('Address Decoding'!$AL$87)),"MIRROR",""))</f>
        <v/>
      </c>
      <c r="X21" s="146" t="str">
        <f>IF(AND($AD21&gt;=HEX2DEC('Address Decoding'!$AJ$88),$AD21&lt;=HEX2DEC('Address Decoding'!$AK$88)),X$6,IF(AND($AD21&gt;HEX2DEC('Address Decoding'!$AK$88),$AD21&lt;=HEX2DEC('Address Decoding'!$AL$88)),"MIRROR",""))</f>
        <v/>
      </c>
      <c r="Y21" s="142" t="str">
        <f>IF(AND($AD21&gt;=HEX2DEC('Address Decoding'!$AJ$89),$AD21&lt;=HEX2DEC('Address Decoding'!$AK$89)),Y$6,IF(AND($AD21&gt;HEX2DEC('Address Decoding'!$AK$89),$AD21&lt;=HEX2DEC('Address Decoding'!$AL$89)),"MIRROR",""))</f>
        <v/>
      </c>
      <c r="Z21" s="143" t="str">
        <f>IF(AND(HEX2DEC('Address Decoding'!$AJ$95)&gt;=$AD21,HEX2DEC('Address Decoding'!$AK$95)&lt;=$AD22),Z$6,"")</f>
        <v/>
      </c>
      <c r="AA21" s="144" t="str">
        <f>IF(AND(HEX2DEC('Address Decoding'!$AJ$96)&gt;=$AD21,HEX2DEC('Address Decoding'!$AK$96)&lt;=$AD22),AA$6,"")</f>
        <v/>
      </c>
      <c r="AB21" s="130" t="str">
        <f t="shared" si="2"/>
        <v>OK</v>
      </c>
      <c r="AD21" s="162">
        <f t="shared" si="3"/>
        <v>7168</v>
      </c>
      <c r="AE21" s="163">
        <f t="shared" si="4"/>
        <v>0</v>
      </c>
    </row>
    <row r="22" spans="2:31">
      <c r="B22" s="139" t="str">
        <f t="shared" si="0"/>
        <v>00001E00</v>
      </c>
      <c r="C22" s="140" t="s">
        <v>50</v>
      </c>
      <c r="D22" s="141" t="str">
        <f t="shared" si="1"/>
        <v>00001FFF</v>
      </c>
      <c r="E22" s="142" t="str">
        <f>IF(AND($AD22&gt;=HEX2DEC('Address Decoding'!$AJ$69),$AD22&lt;=HEX2DEC('Address Decoding'!$AK$69)),E$6,IF(AND($AD22&gt;HEX2DEC('Address Decoding'!$AK$69),$AD22&lt;=HEX2DEC('Address Decoding'!$AL$69)),"MIRROR",""))</f>
        <v/>
      </c>
      <c r="F22" s="143" t="str">
        <f>IF(AND($AD22&gt;=HEX2DEC('Address Decoding'!$AJ$70),$AD22&lt;=HEX2DEC('Address Decoding'!$AK$70)),F$6,IF(AND($AD22&gt;HEX2DEC('Address Decoding'!$AK$70),$AD22&lt;=HEX2DEC('Address Decoding'!$AL$70)),"MIRROR",""))</f>
        <v/>
      </c>
      <c r="G22" s="143" t="str">
        <f>IF(AND($AD22&gt;=HEX2DEC('Address Decoding'!$AJ$71),$AD22&lt;=HEX2DEC('Address Decoding'!$AK$71)),G$6,IF(AND($AD22&gt;HEX2DEC('Address Decoding'!$AK$71),$AD22&lt;=HEX2DEC('Address Decoding'!$AL$71)),"MIRROR",""))</f>
        <v/>
      </c>
      <c r="H22" s="143" t="str">
        <f>IF(AND($AD22&gt;=HEX2DEC('Address Decoding'!$AJ$72),$AD22&lt;=HEX2DEC('Address Decoding'!$AK$72)),H$6,IF(AND($AD22&gt;HEX2DEC('Address Decoding'!$AK$72),$AD22&lt;=HEX2DEC('Address Decoding'!$AL$72)),"MIRROR",""))</f>
        <v/>
      </c>
      <c r="I22" s="143" t="str">
        <f>IF(AND($AD22&gt;=HEX2DEC('Address Decoding'!$AJ$73),$AD22&lt;=HEX2DEC('Address Decoding'!$AK$73)),I$6,IF(AND($AD22&gt;HEX2DEC('Address Decoding'!$AK$73),$AD22&lt;=HEX2DEC('Address Decoding'!$AL$73)),"MIRROR",""))</f>
        <v/>
      </c>
      <c r="J22" s="143" t="str">
        <f>IF(AND($AD22&gt;=HEX2DEC('Address Decoding'!$AJ$74),$AD22&lt;=HEX2DEC('Address Decoding'!$AK$74)),J$6,IF(AND($AD22&gt;HEX2DEC('Address Decoding'!$AK$74),$AD22&lt;=HEX2DEC('Address Decoding'!$AL$74)),"MIRROR",""))</f>
        <v/>
      </c>
      <c r="K22" s="143" t="str">
        <f>IF(AND($AD22&gt;=HEX2DEC('Address Decoding'!$AJ$75),$AD22&lt;=HEX2DEC('Address Decoding'!$AK$75)),K$6,IF(AND($AD22&gt;HEX2DEC('Address Decoding'!$AK$75),$AD22&lt;=HEX2DEC('Address Decoding'!$AL$75)),"MIRROR",""))</f>
        <v/>
      </c>
      <c r="L22" s="143" t="str">
        <f>IF(AND($AD22&gt;=HEX2DEC('Address Decoding'!$AJ$76),$AD22&lt;=HEX2DEC('Address Decoding'!$AK$76)),L$6,IF(AND($AD22&gt;HEX2DEC('Address Decoding'!$AK$76),$AD22&lt;=HEX2DEC('Address Decoding'!$AL$76)),"MIRROR",""))</f>
        <v/>
      </c>
      <c r="M22" s="143" t="str">
        <f>IF(AND($AD22&gt;=HEX2DEC('Address Decoding'!$AJ$77),$AD22&lt;=HEX2DEC('Address Decoding'!$AK$77)),M$6,IF(AND($AD22&gt;HEX2DEC('Address Decoding'!$AK$77),$AD22&lt;=HEX2DEC('Address Decoding'!$AL$77)),"MIRROR",""))</f>
        <v/>
      </c>
      <c r="N22" s="144" t="str">
        <f>IF(AND($AD22&gt;=HEX2DEC('Address Decoding'!$AJ$78),$AD22&lt;=HEX2DEC('Address Decoding'!$AK$78)),N$6,IF(AND($AD22&gt;HEX2DEC('Address Decoding'!$AK$78),$AD22&lt;=HEX2DEC('Address Decoding'!$AL$78)),"MIRROR",""))</f>
        <v/>
      </c>
      <c r="O22" s="145" t="str">
        <f>IF(AND($AD22&gt;=HEX2DEC('Address Decoding'!$AJ$79),$AD22&lt;=HEX2DEC('Address Decoding'!$AK$79)),O$6,IF(AND($AD22&gt;HEX2DEC('Address Decoding'!$AK$79),$AD22&lt;=HEX2DEC('Address Decoding'!$AL$79)),"MIRROR",""))</f>
        <v/>
      </c>
      <c r="P22" s="145" t="str">
        <f>IF(AND($AD22&gt;=HEX2DEC('Address Decoding'!$AJ$80),$AD22&lt;=HEX2DEC('Address Decoding'!$AK$80)),P$6,IF(AND($AD22&gt;HEX2DEC('Address Decoding'!$AK$80),$AD22&lt;=HEX2DEC('Address Decoding'!$AL$80)),"MIRROR",""))</f>
        <v/>
      </c>
      <c r="Q22" s="145" t="str">
        <f>IF(AND($AD22&gt;=HEX2DEC('Address Decoding'!$AJ$81),$AD22&lt;=HEX2DEC('Address Decoding'!$AK$81)),Q$6,IF(AND($AD22&gt;HEX2DEC('Address Decoding'!$AK$81),$AD22&lt;=HEX2DEC('Address Decoding'!$AL$81)),"MIRROR",""))</f>
        <v/>
      </c>
      <c r="R22" s="145" t="str">
        <f>IF(AND($AD22&gt;=HEX2DEC('Address Decoding'!$AJ$82),$AD22&lt;=HEX2DEC('Address Decoding'!$AK$82)),R$6,IF(AND($AD22&gt;HEX2DEC('Address Decoding'!$AK$82),$AD22&lt;=HEX2DEC('Address Decoding'!$AL$82)),"MIRROR",""))</f>
        <v/>
      </c>
      <c r="S22" s="145" t="str">
        <f>IF(AND($AD22&gt;=HEX2DEC('Address Decoding'!$AJ$83),$AD22&lt;=HEX2DEC('Address Decoding'!$AK$83)),S$6,IF(AND($AD22&gt;HEX2DEC('Address Decoding'!$AK$83),$AD22&lt;=HEX2DEC('Address Decoding'!$AL$83)),"MIRROR",""))</f>
        <v/>
      </c>
      <c r="T22" s="145" t="str">
        <f>IF(AND($AD22&gt;=HEX2DEC('Address Decoding'!$AJ$84),$AD22&lt;=HEX2DEC('Address Decoding'!$AK$84)),T$6,IF(AND($AD22&gt;HEX2DEC('Address Decoding'!$AK$84),$AD22&lt;=HEX2DEC('Address Decoding'!$AL$84)),"MIRROR",""))</f>
        <v/>
      </c>
      <c r="U22" s="145" t="str">
        <f>IF(AND($AD22&gt;=HEX2DEC('Address Decoding'!$AJ$85),$AD22&lt;=HEX2DEC('Address Decoding'!$AK$85)),U$6,IF(AND($AD22&gt;HEX2DEC('Address Decoding'!$AK$85),$AD22&lt;=HEX2DEC('Address Decoding'!$AL$85)),"MIRROR",""))</f>
        <v/>
      </c>
      <c r="V22" s="145" t="str">
        <f>IF(AND($AD22&gt;=HEX2DEC('Address Decoding'!$AJ$86),$AD22&lt;=HEX2DEC('Address Decoding'!$AK$86)),V$6,IF(AND($AD22&gt;HEX2DEC('Address Decoding'!$AK$86),$AD22&lt;=HEX2DEC('Address Decoding'!$AL$86)),"MIRROR",""))</f>
        <v/>
      </c>
      <c r="W22" s="145" t="str">
        <f>IF(AND($AD22&gt;=HEX2DEC('Address Decoding'!$AJ$87),$AD22&lt;=HEX2DEC('Address Decoding'!$AK$87)),W$6,IF(AND($AD22&gt;HEX2DEC('Address Decoding'!$AK$87),$AD22&lt;=HEX2DEC('Address Decoding'!$AL$87)),"MIRROR",""))</f>
        <v/>
      </c>
      <c r="X22" s="146" t="str">
        <f>IF(AND($AD22&gt;=HEX2DEC('Address Decoding'!$AJ$88),$AD22&lt;=HEX2DEC('Address Decoding'!$AK$88)),X$6,IF(AND($AD22&gt;HEX2DEC('Address Decoding'!$AK$88),$AD22&lt;=HEX2DEC('Address Decoding'!$AL$88)),"MIRROR",""))</f>
        <v/>
      </c>
      <c r="Y22" s="142" t="str">
        <f>IF(AND($AD22&gt;=HEX2DEC('Address Decoding'!$AJ$89),$AD22&lt;=HEX2DEC('Address Decoding'!$AK$89)),Y$6,IF(AND($AD22&gt;HEX2DEC('Address Decoding'!$AK$89),$AD22&lt;=HEX2DEC('Address Decoding'!$AL$89)),"MIRROR",""))</f>
        <v/>
      </c>
      <c r="Z22" s="143" t="str">
        <f>IF(AND(HEX2DEC('Address Decoding'!$AJ$95)&gt;=$AD22,HEX2DEC('Address Decoding'!$AK$95)&lt;=$AD23),Z$6,"")</f>
        <v/>
      </c>
      <c r="AA22" s="144" t="str">
        <f>IF(AND(HEX2DEC('Address Decoding'!$AJ$96)&gt;=$AD22,HEX2DEC('Address Decoding'!$AK$96)&lt;=$AD23),AA$6,"")</f>
        <v/>
      </c>
      <c r="AB22" s="130" t="str">
        <f t="shared" si="2"/>
        <v>OK</v>
      </c>
      <c r="AD22" s="162">
        <f t="shared" si="3"/>
        <v>7680</v>
      </c>
      <c r="AE22" s="163">
        <f t="shared" si="4"/>
        <v>0</v>
      </c>
    </row>
    <row r="23" spans="2:31">
      <c r="B23" s="139" t="str">
        <f t="shared" si="0"/>
        <v>00002000</v>
      </c>
      <c r="C23" s="140" t="s">
        <v>50</v>
      </c>
      <c r="D23" s="141" t="str">
        <f t="shared" si="1"/>
        <v>000021FF</v>
      </c>
      <c r="E23" s="142" t="str">
        <f>IF(AND($AD23&gt;=HEX2DEC('Address Decoding'!$AJ$69),$AD23&lt;=HEX2DEC('Address Decoding'!$AK$69)),E$6,IF(AND($AD23&gt;HEX2DEC('Address Decoding'!$AK$69),$AD23&lt;=HEX2DEC('Address Decoding'!$AL$69)),"MIRROR",""))</f>
        <v/>
      </c>
      <c r="F23" s="143" t="str">
        <f>IF(AND($AD23&gt;=HEX2DEC('Address Decoding'!$AJ$70),$AD23&lt;=HEX2DEC('Address Decoding'!$AK$70)),F$6,IF(AND($AD23&gt;HEX2DEC('Address Decoding'!$AK$70),$AD23&lt;=HEX2DEC('Address Decoding'!$AL$70)),"MIRROR",""))</f>
        <v/>
      </c>
      <c r="G23" s="143" t="str">
        <f>IF(AND($AD23&gt;=HEX2DEC('Address Decoding'!$AJ$71),$AD23&lt;=HEX2DEC('Address Decoding'!$AK$71)),G$6,IF(AND($AD23&gt;HEX2DEC('Address Decoding'!$AK$71),$AD23&lt;=HEX2DEC('Address Decoding'!$AL$71)),"MIRROR",""))</f>
        <v/>
      </c>
      <c r="H23" s="143" t="str">
        <f>IF(AND($AD23&gt;=HEX2DEC('Address Decoding'!$AJ$72),$AD23&lt;=HEX2DEC('Address Decoding'!$AK$72)),H$6,IF(AND($AD23&gt;HEX2DEC('Address Decoding'!$AK$72),$AD23&lt;=HEX2DEC('Address Decoding'!$AL$72)),"MIRROR",""))</f>
        <v/>
      </c>
      <c r="I23" s="143" t="str">
        <f>IF(AND($AD23&gt;=HEX2DEC('Address Decoding'!$AJ$73),$AD23&lt;=HEX2DEC('Address Decoding'!$AK$73)),I$6,IF(AND($AD23&gt;HEX2DEC('Address Decoding'!$AK$73),$AD23&lt;=HEX2DEC('Address Decoding'!$AL$73)),"MIRROR",""))</f>
        <v/>
      </c>
      <c r="J23" s="143" t="str">
        <f>IF(AND($AD23&gt;=HEX2DEC('Address Decoding'!$AJ$74),$AD23&lt;=HEX2DEC('Address Decoding'!$AK$74)),J$6,IF(AND($AD23&gt;HEX2DEC('Address Decoding'!$AK$74),$AD23&lt;=HEX2DEC('Address Decoding'!$AL$74)),"MIRROR",""))</f>
        <v/>
      </c>
      <c r="K23" s="143" t="str">
        <f>IF(AND($AD23&gt;=HEX2DEC('Address Decoding'!$AJ$75),$AD23&lt;=HEX2DEC('Address Decoding'!$AK$75)),K$6,IF(AND($AD23&gt;HEX2DEC('Address Decoding'!$AK$75),$AD23&lt;=HEX2DEC('Address Decoding'!$AL$75)),"MIRROR",""))</f>
        <v/>
      </c>
      <c r="L23" s="143" t="str">
        <f>IF(AND($AD23&gt;=HEX2DEC('Address Decoding'!$AJ$76),$AD23&lt;=HEX2DEC('Address Decoding'!$AK$76)),L$6,IF(AND($AD23&gt;HEX2DEC('Address Decoding'!$AK$76),$AD23&lt;=HEX2DEC('Address Decoding'!$AL$76)),"MIRROR",""))</f>
        <v/>
      </c>
      <c r="M23" s="143" t="str">
        <f>IF(AND($AD23&gt;=HEX2DEC('Address Decoding'!$AJ$77),$AD23&lt;=HEX2DEC('Address Decoding'!$AK$77)),M$6,IF(AND($AD23&gt;HEX2DEC('Address Decoding'!$AK$77),$AD23&lt;=HEX2DEC('Address Decoding'!$AL$77)),"MIRROR",""))</f>
        <v/>
      </c>
      <c r="N23" s="144" t="str">
        <f>IF(AND($AD23&gt;=HEX2DEC('Address Decoding'!$AJ$78),$AD23&lt;=HEX2DEC('Address Decoding'!$AK$78)),N$6,IF(AND($AD23&gt;HEX2DEC('Address Decoding'!$AK$78),$AD23&lt;=HEX2DEC('Address Decoding'!$AL$78)),"MIRROR",""))</f>
        <v/>
      </c>
      <c r="O23" s="145" t="str">
        <f>IF(AND($AD23&gt;=HEX2DEC('Address Decoding'!$AJ$79),$AD23&lt;=HEX2DEC('Address Decoding'!$AK$79)),O$6,IF(AND($AD23&gt;HEX2DEC('Address Decoding'!$AK$79),$AD23&lt;=HEX2DEC('Address Decoding'!$AL$79)),"MIRROR",""))</f>
        <v/>
      </c>
      <c r="P23" s="145" t="str">
        <f>IF(AND($AD23&gt;=HEX2DEC('Address Decoding'!$AJ$80),$AD23&lt;=HEX2DEC('Address Decoding'!$AK$80)),P$6,IF(AND($AD23&gt;HEX2DEC('Address Decoding'!$AK$80),$AD23&lt;=HEX2DEC('Address Decoding'!$AL$80)),"MIRROR",""))</f>
        <v/>
      </c>
      <c r="Q23" s="145" t="str">
        <f>IF(AND($AD23&gt;=HEX2DEC('Address Decoding'!$AJ$81),$AD23&lt;=HEX2DEC('Address Decoding'!$AK$81)),Q$6,IF(AND($AD23&gt;HEX2DEC('Address Decoding'!$AK$81),$AD23&lt;=HEX2DEC('Address Decoding'!$AL$81)),"MIRROR",""))</f>
        <v/>
      </c>
      <c r="R23" s="145" t="str">
        <f>IF(AND($AD23&gt;=HEX2DEC('Address Decoding'!$AJ$82),$AD23&lt;=HEX2DEC('Address Decoding'!$AK$82)),R$6,IF(AND($AD23&gt;HEX2DEC('Address Decoding'!$AK$82),$AD23&lt;=HEX2DEC('Address Decoding'!$AL$82)),"MIRROR",""))</f>
        <v/>
      </c>
      <c r="S23" s="145" t="str">
        <f>IF(AND($AD23&gt;=HEX2DEC('Address Decoding'!$AJ$83),$AD23&lt;=HEX2DEC('Address Decoding'!$AK$83)),S$6,IF(AND($AD23&gt;HEX2DEC('Address Decoding'!$AK$83),$AD23&lt;=HEX2DEC('Address Decoding'!$AL$83)),"MIRROR",""))</f>
        <v/>
      </c>
      <c r="T23" s="145" t="str">
        <f>IF(AND($AD23&gt;=HEX2DEC('Address Decoding'!$AJ$84),$AD23&lt;=HEX2DEC('Address Decoding'!$AK$84)),T$6,IF(AND($AD23&gt;HEX2DEC('Address Decoding'!$AK$84),$AD23&lt;=HEX2DEC('Address Decoding'!$AL$84)),"MIRROR",""))</f>
        <v/>
      </c>
      <c r="U23" s="145" t="str">
        <f>IF(AND($AD23&gt;=HEX2DEC('Address Decoding'!$AJ$85),$AD23&lt;=HEX2DEC('Address Decoding'!$AK$85)),U$6,IF(AND($AD23&gt;HEX2DEC('Address Decoding'!$AK$85),$AD23&lt;=HEX2DEC('Address Decoding'!$AL$85)),"MIRROR",""))</f>
        <v/>
      </c>
      <c r="V23" s="145" t="str">
        <f>IF(AND($AD23&gt;=HEX2DEC('Address Decoding'!$AJ$86),$AD23&lt;=HEX2DEC('Address Decoding'!$AK$86)),V$6,IF(AND($AD23&gt;HEX2DEC('Address Decoding'!$AK$86),$AD23&lt;=HEX2DEC('Address Decoding'!$AL$86)),"MIRROR",""))</f>
        <v/>
      </c>
      <c r="W23" s="145" t="str">
        <f>IF(AND($AD23&gt;=HEX2DEC('Address Decoding'!$AJ$87),$AD23&lt;=HEX2DEC('Address Decoding'!$AK$87)),W$6,IF(AND($AD23&gt;HEX2DEC('Address Decoding'!$AK$87),$AD23&lt;=HEX2DEC('Address Decoding'!$AL$87)),"MIRROR",""))</f>
        <v/>
      </c>
      <c r="X23" s="146" t="str">
        <f>IF(AND($AD23&gt;=HEX2DEC('Address Decoding'!$AJ$88),$AD23&lt;=HEX2DEC('Address Decoding'!$AK$88)),X$6,IF(AND($AD23&gt;HEX2DEC('Address Decoding'!$AK$88),$AD23&lt;=HEX2DEC('Address Decoding'!$AL$88)),"MIRROR",""))</f>
        <v/>
      </c>
      <c r="Y23" s="142" t="str">
        <f>IF(AND($AD23&gt;=HEX2DEC('Address Decoding'!$AJ$89),$AD23&lt;=HEX2DEC('Address Decoding'!$AK$89)),Y$6,IF(AND($AD23&gt;HEX2DEC('Address Decoding'!$AK$89),$AD23&lt;=HEX2DEC('Address Decoding'!$AL$89)),"MIRROR",""))</f>
        <v/>
      </c>
      <c r="Z23" s="143" t="str">
        <f>IF(AND(HEX2DEC('Address Decoding'!$AJ$95)&gt;=$AD23,HEX2DEC('Address Decoding'!$AK$95)&lt;=$AD24),Z$6,"")</f>
        <v/>
      </c>
      <c r="AA23" s="144" t="str">
        <f>IF(AND(HEX2DEC('Address Decoding'!$AJ$96)&gt;=$AD23,HEX2DEC('Address Decoding'!$AK$96)&lt;=$AD24),AA$6,"")</f>
        <v/>
      </c>
      <c r="AB23" s="130" t="str">
        <f t="shared" si="2"/>
        <v>OK</v>
      </c>
      <c r="AD23" s="162">
        <f t="shared" si="3"/>
        <v>8192</v>
      </c>
      <c r="AE23" s="163">
        <f t="shared" si="4"/>
        <v>0</v>
      </c>
    </row>
    <row r="24" spans="2:31">
      <c r="B24" s="139" t="str">
        <f t="shared" si="0"/>
        <v>00002200</v>
      </c>
      <c r="C24" s="140" t="s">
        <v>50</v>
      </c>
      <c r="D24" s="141" t="str">
        <f t="shared" si="1"/>
        <v>000023FF</v>
      </c>
      <c r="E24" s="142" t="str">
        <f>IF(AND($AD24&gt;=HEX2DEC('Address Decoding'!$AJ$69),$AD24&lt;=HEX2DEC('Address Decoding'!$AK$69)),E$6,IF(AND($AD24&gt;HEX2DEC('Address Decoding'!$AK$69),$AD24&lt;=HEX2DEC('Address Decoding'!$AL$69)),"MIRROR",""))</f>
        <v/>
      </c>
      <c r="F24" s="143" t="str">
        <f>IF(AND($AD24&gt;=HEX2DEC('Address Decoding'!$AJ$70),$AD24&lt;=HEX2DEC('Address Decoding'!$AK$70)),F$6,IF(AND($AD24&gt;HEX2DEC('Address Decoding'!$AK$70),$AD24&lt;=HEX2DEC('Address Decoding'!$AL$70)),"MIRROR",""))</f>
        <v/>
      </c>
      <c r="G24" s="143" t="str">
        <f>IF(AND($AD24&gt;=HEX2DEC('Address Decoding'!$AJ$71),$AD24&lt;=HEX2DEC('Address Decoding'!$AK$71)),G$6,IF(AND($AD24&gt;HEX2DEC('Address Decoding'!$AK$71),$AD24&lt;=HEX2DEC('Address Decoding'!$AL$71)),"MIRROR",""))</f>
        <v/>
      </c>
      <c r="H24" s="143" t="str">
        <f>IF(AND($AD24&gt;=HEX2DEC('Address Decoding'!$AJ$72),$AD24&lt;=HEX2DEC('Address Decoding'!$AK$72)),H$6,IF(AND($AD24&gt;HEX2DEC('Address Decoding'!$AK$72),$AD24&lt;=HEX2DEC('Address Decoding'!$AL$72)),"MIRROR",""))</f>
        <v/>
      </c>
      <c r="I24" s="143" t="str">
        <f>IF(AND($AD24&gt;=HEX2DEC('Address Decoding'!$AJ$73),$AD24&lt;=HEX2DEC('Address Decoding'!$AK$73)),I$6,IF(AND($AD24&gt;HEX2DEC('Address Decoding'!$AK$73),$AD24&lt;=HEX2DEC('Address Decoding'!$AL$73)),"MIRROR",""))</f>
        <v/>
      </c>
      <c r="J24" s="143" t="str">
        <f>IF(AND($AD24&gt;=HEX2DEC('Address Decoding'!$AJ$74),$AD24&lt;=HEX2DEC('Address Decoding'!$AK$74)),J$6,IF(AND($AD24&gt;HEX2DEC('Address Decoding'!$AK$74),$AD24&lt;=HEX2DEC('Address Decoding'!$AL$74)),"MIRROR",""))</f>
        <v/>
      </c>
      <c r="K24" s="143" t="str">
        <f>IF(AND($AD24&gt;=HEX2DEC('Address Decoding'!$AJ$75),$AD24&lt;=HEX2DEC('Address Decoding'!$AK$75)),K$6,IF(AND($AD24&gt;HEX2DEC('Address Decoding'!$AK$75),$AD24&lt;=HEX2DEC('Address Decoding'!$AL$75)),"MIRROR",""))</f>
        <v/>
      </c>
      <c r="L24" s="143" t="str">
        <f>IF(AND($AD24&gt;=HEX2DEC('Address Decoding'!$AJ$76),$AD24&lt;=HEX2DEC('Address Decoding'!$AK$76)),L$6,IF(AND($AD24&gt;HEX2DEC('Address Decoding'!$AK$76),$AD24&lt;=HEX2DEC('Address Decoding'!$AL$76)),"MIRROR",""))</f>
        <v/>
      </c>
      <c r="M24" s="143" t="str">
        <f>IF(AND($AD24&gt;=HEX2DEC('Address Decoding'!$AJ$77),$AD24&lt;=HEX2DEC('Address Decoding'!$AK$77)),M$6,IF(AND($AD24&gt;HEX2DEC('Address Decoding'!$AK$77),$AD24&lt;=HEX2DEC('Address Decoding'!$AL$77)),"MIRROR",""))</f>
        <v/>
      </c>
      <c r="N24" s="144" t="str">
        <f>IF(AND($AD24&gt;=HEX2DEC('Address Decoding'!$AJ$78),$AD24&lt;=HEX2DEC('Address Decoding'!$AK$78)),N$6,IF(AND($AD24&gt;HEX2DEC('Address Decoding'!$AK$78),$AD24&lt;=HEX2DEC('Address Decoding'!$AL$78)),"MIRROR",""))</f>
        <v/>
      </c>
      <c r="O24" s="145" t="str">
        <f>IF(AND($AD24&gt;=HEX2DEC('Address Decoding'!$AJ$79),$AD24&lt;=HEX2DEC('Address Decoding'!$AK$79)),O$6,IF(AND($AD24&gt;HEX2DEC('Address Decoding'!$AK$79),$AD24&lt;=HEX2DEC('Address Decoding'!$AL$79)),"MIRROR",""))</f>
        <v/>
      </c>
      <c r="P24" s="145" t="str">
        <f>IF(AND($AD24&gt;=HEX2DEC('Address Decoding'!$AJ$80),$AD24&lt;=HEX2DEC('Address Decoding'!$AK$80)),P$6,IF(AND($AD24&gt;HEX2DEC('Address Decoding'!$AK$80),$AD24&lt;=HEX2DEC('Address Decoding'!$AL$80)),"MIRROR",""))</f>
        <v/>
      </c>
      <c r="Q24" s="145" t="str">
        <f>IF(AND($AD24&gt;=HEX2DEC('Address Decoding'!$AJ$81),$AD24&lt;=HEX2DEC('Address Decoding'!$AK$81)),Q$6,IF(AND($AD24&gt;HEX2DEC('Address Decoding'!$AK$81),$AD24&lt;=HEX2DEC('Address Decoding'!$AL$81)),"MIRROR",""))</f>
        <v/>
      </c>
      <c r="R24" s="145" t="str">
        <f>IF(AND($AD24&gt;=HEX2DEC('Address Decoding'!$AJ$82),$AD24&lt;=HEX2DEC('Address Decoding'!$AK$82)),R$6,IF(AND($AD24&gt;HEX2DEC('Address Decoding'!$AK$82),$AD24&lt;=HEX2DEC('Address Decoding'!$AL$82)),"MIRROR",""))</f>
        <v/>
      </c>
      <c r="S24" s="145" t="str">
        <f>IF(AND($AD24&gt;=HEX2DEC('Address Decoding'!$AJ$83),$AD24&lt;=HEX2DEC('Address Decoding'!$AK$83)),S$6,IF(AND($AD24&gt;HEX2DEC('Address Decoding'!$AK$83),$AD24&lt;=HEX2DEC('Address Decoding'!$AL$83)),"MIRROR",""))</f>
        <v/>
      </c>
      <c r="T24" s="145" t="str">
        <f>IF(AND($AD24&gt;=HEX2DEC('Address Decoding'!$AJ$84),$AD24&lt;=HEX2DEC('Address Decoding'!$AK$84)),T$6,IF(AND($AD24&gt;HEX2DEC('Address Decoding'!$AK$84),$AD24&lt;=HEX2DEC('Address Decoding'!$AL$84)),"MIRROR",""))</f>
        <v/>
      </c>
      <c r="U24" s="145" t="str">
        <f>IF(AND($AD24&gt;=HEX2DEC('Address Decoding'!$AJ$85),$AD24&lt;=HEX2DEC('Address Decoding'!$AK$85)),U$6,IF(AND($AD24&gt;HEX2DEC('Address Decoding'!$AK$85),$AD24&lt;=HEX2DEC('Address Decoding'!$AL$85)),"MIRROR",""))</f>
        <v/>
      </c>
      <c r="V24" s="145" t="str">
        <f>IF(AND($AD24&gt;=HEX2DEC('Address Decoding'!$AJ$86),$AD24&lt;=HEX2DEC('Address Decoding'!$AK$86)),V$6,IF(AND($AD24&gt;HEX2DEC('Address Decoding'!$AK$86),$AD24&lt;=HEX2DEC('Address Decoding'!$AL$86)),"MIRROR",""))</f>
        <v/>
      </c>
      <c r="W24" s="145" t="str">
        <f>IF(AND($AD24&gt;=HEX2DEC('Address Decoding'!$AJ$87),$AD24&lt;=HEX2DEC('Address Decoding'!$AK$87)),W$6,IF(AND($AD24&gt;HEX2DEC('Address Decoding'!$AK$87),$AD24&lt;=HEX2DEC('Address Decoding'!$AL$87)),"MIRROR",""))</f>
        <v/>
      </c>
      <c r="X24" s="146" t="str">
        <f>IF(AND($AD24&gt;=HEX2DEC('Address Decoding'!$AJ$88),$AD24&lt;=HEX2DEC('Address Decoding'!$AK$88)),X$6,IF(AND($AD24&gt;HEX2DEC('Address Decoding'!$AK$88),$AD24&lt;=HEX2DEC('Address Decoding'!$AL$88)),"MIRROR",""))</f>
        <v/>
      </c>
      <c r="Y24" s="142" t="str">
        <f>IF(AND($AD24&gt;=HEX2DEC('Address Decoding'!$AJ$89),$AD24&lt;=HEX2DEC('Address Decoding'!$AK$89)),Y$6,IF(AND($AD24&gt;HEX2DEC('Address Decoding'!$AK$89),$AD24&lt;=HEX2DEC('Address Decoding'!$AL$89)),"MIRROR",""))</f>
        <v/>
      </c>
      <c r="Z24" s="143" t="str">
        <f>IF(AND(HEX2DEC('Address Decoding'!$AJ$95)&gt;=$AD24,HEX2DEC('Address Decoding'!$AK$95)&lt;=$AD25),Z$6,"")</f>
        <v/>
      </c>
      <c r="AA24" s="144" t="str">
        <f>IF(AND(HEX2DEC('Address Decoding'!$AJ$96)&gt;=$AD24,HEX2DEC('Address Decoding'!$AK$96)&lt;=$AD25),AA$6,"")</f>
        <v/>
      </c>
      <c r="AB24" s="130" t="str">
        <f t="shared" si="2"/>
        <v>OK</v>
      </c>
      <c r="AD24" s="162">
        <f t="shared" si="3"/>
        <v>8704</v>
      </c>
      <c r="AE24" s="163">
        <f t="shared" si="4"/>
        <v>0</v>
      </c>
    </row>
    <row r="25" spans="2:31">
      <c r="B25" s="139" t="str">
        <f t="shared" si="0"/>
        <v>00002400</v>
      </c>
      <c r="C25" s="140" t="s">
        <v>50</v>
      </c>
      <c r="D25" s="141" t="str">
        <f t="shared" si="1"/>
        <v>000025FF</v>
      </c>
      <c r="E25" s="142" t="str">
        <f>IF(AND($AD25&gt;=HEX2DEC('Address Decoding'!$AJ$69),$AD25&lt;=HEX2DEC('Address Decoding'!$AK$69)),E$6,IF(AND($AD25&gt;HEX2DEC('Address Decoding'!$AK$69),$AD25&lt;=HEX2DEC('Address Decoding'!$AL$69)),"MIRROR",""))</f>
        <v/>
      </c>
      <c r="F25" s="143" t="str">
        <f>IF(AND($AD25&gt;=HEX2DEC('Address Decoding'!$AJ$70),$AD25&lt;=HEX2DEC('Address Decoding'!$AK$70)),F$6,IF(AND($AD25&gt;HEX2DEC('Address Decoding'!$AK$70),$AD25&lt;=HEX2DEC('Address Decoding'!$AL$70)),"MIRROR",""))</f>
        <v/>
      </c>
      <c r="G25" s="143" t="str">
        <f>IF(AND($AD25&gt;=HEX2DEC('Address Decoding'!$AJ$71),$AD25&lt;=HEX2DEC('Address Decoding'!$AK$71)),G$6,IF(AND($AD25&gt;HEX2DEC('Address Decoding'!$AK$71),$AD25&lt;=HEX2DEC('Address Decoding'!$AL$71)),"MIRROR",""))</f>
        <v/>
      </c>
      <c r="H25" s="143" t="str">
        <f>IF(AND($AD25&gt;=HEX2DEC('Address Decoding'!$AJ$72),$AD25&lt;=HEX2DEC('Address Decoding'!$AK$72)),H$6,IF(AND($AD25&gt;HEX2DEC('Address Decoding'!$AK$72),$AD25&lt;=HEX2DEC('Address Decoding'!$AL$72)),"MIRROR",""))</f>
        <v/>
      </c>
      <c r="I25" s="143" t="str">
        <f>IF(AND($AD25&gt;=HEX2DEC('Address Decoding'!$AJ$73),$AD25&lt;=HEX2DEC('Address Decoding'!$AK$73)),I$6,IF(AND($AD25&gt;HEX2DEC('Address Decoding'!$AK$73),$AD25&lt;=HEX2DEC('Address Decoding'!$AL$73)),"MIRROR",""))</f>
        <v/>
      </c>
      <c r="J25" s="143" t="str">
        <f>IF(AND($AD25&gt;=HEX2DEC('Address Decoding'!$AJ$74),$AD25&lt;=HEX2DEC('Address Decoding'!$AK$74)),J$6,IF(AND($AD25&gt;HEX2DEC('Address Decoding'!$AK$74),$AD25&lt;=HEX2DEC('Address Decoding'!$AL$74)),"MIRROR",""))</f>
        <v/>
      </c>
      <c r="K25" s="143" t="str">
        <f>IF(AND($AD25&gt;=HEX2DEC('Address Decoding'!$AJ$75),$AD25&lt;=HEX2DEC('Address Decoding'!$AK$75)),K$6,IF(AND($AD25&gt;HEX2DEC('Address Decoding'!$AK$75),$AD25&lt;=HEX2DEC('Address Decoding'!$AL$75)),"MIRROR",""))</f>
        <v/>
      </c>
      <c r="L25" s="143" t="str">
        <f>IF(AND($AD25&gt;=HEX2DEC('Address Decoding'!$AJ$76),$AD25&lt;=HEX2DEC('Address Decoding'!$AK$76)),L$6,IF(AND($AD25&gt;HEX2DEC('Address Decoding'!$AK$76),$AD25&lt;=HEX2DEC('Address Decoding'!$AL$76)),"MIRROR",""))</f>
        <v/>
      </c>
      <c r="M25" s="143" t="str">
        <f>IF(AND($AD25&gt;=HEX2DEC('Address Decoding'!$AJ$77),$AD25&lt;=HEX2DEC('Address Decoding'!$AK$77)),M$6,IF(AND($AD25&gt;HEX2DEC('Address Decoding'!$AK$77),$AD25&lt;=HEX2DEC('Address Decoding'!$AL$77)),"MIRROR",""))</f>
        <v/>
      </c>
      <c r="N25" s="144" t="str">
        <f>IF(AND($AD25&gt;=HEX2DEC('Address Decoding'!$AJ$78),$AD25&lt;=HEX2DEC('Address Decoding'!$AK$78)),N$6,IF(AND($AD25&gt;HEX2DEC('Address Decoding'!$AK$78),$AD25&lt;=HEX2DEC('Address Decoding'!$AL$78)),"MIRROR",""))</f>
        <v/>
      </c>
      <c r="O25" s="145" t="str">
        <f>IF(AND($AD25&gt;=HEX2DEC('Address Decoding'!$AJ$79),$AD25&lt;=HEX2DEC('Address Decoding'!$AK$79)),O$6,IF(AND($AD25&gt;HEX2DEC('Address Decoding'!$AK$79),$AD25&lt;=HEX2DEC('Address Decoding'!$AL$79)),"MIRROR",""))</f>
        <v/>
      </c>
      <c r="P25" s="145" t="str">
        <f>IF(AND($AD25&gt;=HEX2DEC('Address Decoding'!$AJ$80),$AD25&lt;=HEX2DEC('Address Decoding'!$AK$80)),P$6,IF(AND($AD25&gt;HEX2DEC('Address Decoding'!$AK$80),$AD25&lt;=HEX2DEC('Address Decoding'!$AL$80)),"MIRROR",""))</f>
        <v/>
      </c>
      <c r="Q25" s="145" t="str">
        <f>IF(AND($AD25&gt;=HEX2DEC('Address Decoding'!$AJ$81),$AD25&lt;=HEX2DEC('Address Decoding'!$AK$81)),Q$6,IF(AND($AD25&gt;HEX2DEC('Address Decoding'!$AK$81),$AD25&lt;=HEX2DEC('Address Decoding'!$AL$81)),"MIRROR",""))</f>
        <v/>
      </c>
      <c r="R25" s="145" t="str">
        <f>IF(AND($AD25&gt;=HEX2DEC('Address Decoding'!$AJ$82),$AD25&lt;=HEX2DEC('Address Decoding'!$AK$82)),R$6,IF(AND($AD25&gt;HEX2DEC('Address Decoding'!$AK$82),$AD25&lt;=HEX2DEC('Address Decoding'!$AL$82)),"MIRROR",""))</f>
        <v/>
      </c>
      <c r="S25" s="145" t="str">
        <f>IF(AND($AD25&gt;=HEX2DEC('Address Decoding'!$AJ$83),$AD25&lt;=HEX2DEC('Address Decoding'!$AK$83)),S$6,IF(AND($AD25&gt;HEX2DEC('Address Decoding'!$AK$83),$AD25&lt;=HEX2DEC('Address Decoding'!$AL$83)),"MIRROR",""))</f>
        <v/>
      </c>
      <c r="T25" s="145" t="str">
        <f>IF(AND($AD25&gt;=HEX2DEC('Address Decoding'!$AJ$84),$AD25&lt;=HEX2DEC('Address Decoding'!$AK$84)),T$6,IF(AND($AD25&gt;HEX2DEC('Address Decoding'!$AK$84),$AD25&lt;=HEX2DEC('Address Decoding'!$AL$84)),"MIRROR",""))</f>
        <v/>
      </c>
      <c r="U25" s="145" t="str">
        <f>IF(AND($AD25&gt;=HEX2DEC('Address Decoding'!$AJ$85),$AD25&lt;=HEX2DEC('Address Decoding'!$AK$85)),U$6,IF(AND($AD25&gt;HEX2DEC('Address Decoding'!$AK$85),$AD25&lt;=HEX2DEC('Address Decoding'!$AL$85)),"MIRROR",""))</f>
        <v/>
      </c>
      <c r="V25" s="145" t="str">
        <f>IF(AND($AD25&gt;=HEX2DEC('Address Decoding'!$AJ$86),$AD25&lt;=HEX2DEC('Address Decoding'!$AK$86)),V$6,IF(AND($AD25&gt;HEX2DEC('Address Decoding'!$AK$86),$AD25&lt;=HEX2DEC('Address Decoding'!$AL$86)),"MIRROR",""))</f>
        <v/>
      </c>
      <c r="W25" s="145" t="str">
        <f>IF(AND($AD25&gt;=HEX2DEC('Address Decoding'!$AJ$87),$AD25&lt;=HEX2DEC('Address Decoding'!$AK$87)),W$6,IF(AND($AD25&gt;HEX2DEC('Address Decoding'!$AK$87),$AD25&lt;=HEX2DEC('Address Decoding'!$AL$87)),"MIRROR",""))</f>
        <v/>
      </c>
      <c r="X25" s="146" t="str">
        <f>IF(AND($AD25&gt;=HEX2DEC('Address Decoding'!$AJ$88),$AD25&lt;=HEX2DEC('Address Decoding'!$AK$88)),X$6,IF(AND($AD25&gt;HEX2DEC('Address Decoding'!$AK$88),$AD25&lt;=HEX2DEC('Address Decoding'!$AL$88)),"MIRROR",""))</f>
        <v/>
      </c>
      <c r="Y25" s="142" t="str">
        <f>IF(AND($AD25&gt;=HEX2DEC('Address Decoding'!$AJ$89),$AD25&lt;=HEX2DEC('Address Decoding'!$AK$89)),Y$6,IF(AND($AD25&gt;HEX2DEC('Address Decoding'!$AK$89),$AD25&lt;=HEX2DEC('Address Decoding'!$AL$89)),"MIRROR",""))</f>
        <v/>
      </c>
      <c r="Z25" s="143" t="str">
        <f>IF(AND(HEX2DEC('Address Decoding'!$AJ$95)&gt;=$AD25,HEX2DEC('Address Decoding'!$AK$95)&lt;=$AD26),Z$6,"")</f>
        <v/>
      </c>
      <c r="AA25" s="144" t="str">
        <f>IF(AND(HEX2DEC('Address Decoding'!$AJ$96)&gt;=$AD25,HEX2DEC('Address Decoding'!$AK$96)&lt;=$AD26),AA$6,"")</f>
        <v/>
      </c>
      <c r="AB25" s="130" t="str">
        <f t="shared" si="2"/>
        <v>OK</v>
      </c>
      <c r="AD25" s="162">
        <f t="shared" si="3"/>
        <v>9216</v>
      </c>
      <c r="AE25" s="163">
        <f t="shared" si="4"/>
        <v>0</v>
      </c>
    </row>
    <row r="26" spans="2:31">
      <c r="B26" s="139" t="str">
        <f t="shared" si="0"/>
        <v>00002600</v>
      </c>
      <c r="C26" s="140" t="s">
        <v>50</v>
      </c>
      <c r="D26" s="141" t="str">
        <f t="shared" si="1"/>
        <v>000027FF</v>
      </c>
      <c r="E26" s="142" t="str">
        <f>IF(AND($AD26&gt;=HEX2DEC('Address Decoding'!$AJ$69),$AD26&lt;=HEX2DEC('Address Decoding'!$AK$69)),E$6,IF(AND($AD26&gt;HEX2DEC('Address Decoding'!$AK$69),$AD26&lt;=HEX2DEC('Address Decoding'!$AL$69)),"MIRROR",""))</f>
        <v/>
      </c>
      <c r="F26" s="143" t="str">
        <f>IF(AND($AD26&gt;=HEX2DEC('Address Decoding'!$AJ$70),$AD26&lt;=HEX2DEC('Address Decoding'!$AK$70)),F$6,IF(AND($AD26&gt;HEX2DEC('Address Decoding'!$AK$70),$AD26&lt;=HEX2DEC('Address Decoding'!$AL$70)),"MIRROR",""))</f>
        <v/>
      </c>
      <c r="G26" s="143" t="str">
        <f>IF(AND($AD26&gt;=HEX2DEC('Address Decoding'!$AJ$71),$AD26&lt;=HEX2DEC('Address Decoding'!$AK$71)),G$6,IF(AND($AD26&gt;HEX2DEC('Address Decoding'!$AK$71),$AD26&lt;=HEX2DEC('Address Decoding'!$AL$71)),"MIRROR",""))</f>
        <v/>
      </c>
      <c r="H26" s="143" t="str">
        <f>IF(AND($AD26&gt;=HEX2DEC('Address Decoding'!$AJ$72),$AD26&lt;=HEX2DEC('Address Decoding'!$AK$72)),H$6,IF(AND($AD26&gt;HEX2DEC('Address Decoding'!$AK$72),$AD26&lt;=HEX2DEC('Address Decoding'!$AL$72)),"MIRROR",""))</f>
        <v/>
      </c>
      <c r="I26" s="143" t="str">
        <f>IF(AND($AD26&gt;=HEX2DEC('Address Decoding'!$AJ$73),$AD26&lt;=HEX2DEC('Address Decoding'!$AK$73)),I$6,IF(AND($AD26&gt;HEX2DEC('Address Decoding'!$AK$73),$AD26&lt;=HEX2DEC('Address Decoding'!$AL$73)),"MIRROR",""))</f>
        <v/>
      </c>
      <c r="J26" s="143" t="str">
        <f>IF(AND($AD26&gt;=HEX2DEC('Address Decoding'!$AJ$74),$AD26&lt;=HEX2DEC('Address Decoding'!$AK$74)),J$6,IF(AND($AD26&gt;HEX2DEC('Address Decoding'!$AK$74),$AD26&lt;=HEX2DEC('Address Decoding'!$AL$74)),"MIRROR",""))</f>
        <v/>
      </c>
      <c r="K26" s="143" t="str">
        <f>IF(AND($AD26&gt;=HEX2DEC('Address Decoding'!$AJ$75),$AD26&lt;=HEX2DEC('Address Decoding'!$AK$75)),K$6,IF(AND($AD26&gt;HEX2DEC('Address Decoding'!$AK$75),$AD26&lt;=HEX2DEC('Address Decoding'!$AL$75)),"MIRROR",""))</f>
        <v/>
      </c>
      <c r="L26" s="143" t="str">
        <f>IF(AND($AD26&gt;=HEX2DEC('Address Decoding'!$AJ$76),$AD26&lt;=HEX2DEC('Address Decoding'!$AK$76)),L$6,IF(AND($AD26&gt;HEX2DEC('Address Decoding'!$AK$76),$AD26&lt;=HEX2DEC('Address Decoding'!$AL$76)),"MIRROR",""))</f>
        <v/>
      </c>
      <c r="M26" s="143" t="str">
        <f>IF(AND($AD26&gt;=HEX2DEC('Address Decoding'!$AJ$77),$AD26&lt;=HEX2DEC('Address Decoding'!$AK$77)),M$6,IF(AND($AD26&gt;HEX2DEC('Address Decoding'!$AK$77),$AD26&lt;=HEX2DEC('Address Decoding'!$AL$77)),"MIRROR",""))</f>
        <v/>
      </c>
      <c r="N26" s="144" t="str">
        <f>IF(AND($AD26&gt;=HEX2DEC('Address Decoding'!$AJ$78),$AD26&lt;=HEX2DEC('Address Decoding'!$AK$78)),N$6,IF(AND($AD26&gt;HEX2DEC('Address Decoding'!$AK$78),$AD26&lt;=HEX2DEC('Address Decoding'!$AL$78)),"MIRROR",""))</f>
        <v/>
      </c>
      <c r="O26" s="145" t="str">
        <f>IF(AND($AD26&gt;=HEX2DEC('Address Decoding'!$AJ$79),$AD26&lt;=HEX2DEC('Address Decoding'!$AK$79)),O$6,IF(AND($AD26&gt;HEX2DEC('Address Decoding'!$AK$79),$AD26&lt;=HEX2DEC('Address Decoding'!$AL$79)),"MIRROR",""))</f>
        <v/>
      </c>
      <c r="P26" s="145" t="str">
        <f>IF(AND($AD26&gt;=HEX2DEC('Address Decoding'!$AJ$80),$AD26&lt;=HEX2DEC('Address Decoding'!$AK$80)),P$6,IF(AND($AD26&gt;HEX2DEC('Address Decoding'!$AK$80),$AD26&lt;=HEX2DEC('Address Decoding'!$AL$80)),"MIRROR",""))</f>
        <v/>
      </c>
      <c r="Q26" s="145" t="str">
        <f>IF(AND($AD26&gt;=HEX2DEC('Address Decoding'!$AJ$81),$AD26&lt;=HEX2DEC('Address Decoding'!$AK$81)),Q$6,IF(AND($AD26&gt;HEX2DEC('Address Decoding'!$AK$81),$AD26&lt;=HEX2DEC('Address Decoding'!$AL$81)),"MIRROR",""))</f>
        <v/>
      </c>
      <c r="R26" s="145" t="str">
        <f>IF(AND($AD26&gt;=HEX2DEC('Address Decoding'!$AJ$82),$AD26&lt;=HEX2DEC('Address Decoding'!$AK$82)),R$6,IF(AND($AD26&gt;HEX2DEC('Address Decoding'!$AK$82),$AD26&lt;=HEX2DEC('Address Decoding'!$AL$82)),"MIRROR",""))</f>
        <v/>
      </c>
      <c r="S26" s="145" t="str">
        <f>IF(AND($AD26&gt;=HEX2DEC('Address Decoding'!$AJ$83),$AD26&lt;=HEX2DEC('Address Decoding'!$AK$83)),S$6,IF(AND($AD26&gt;HEX2DEC('Address Decoding'!$AK$83),$AD26&lt;=HEX2DEC('Address Decoding'!$AL$83)),"MIRROR",""))</f>
        <v/>
      </c>
      <c r="T26" s="145" t="str">
        <f>IF(AND($AD26&gt;=HEX2DEC('Address Decoding'!$AJ$84),$AD26&lt;=HEX2DEC('Address Decoding'!$AK$84)),T$6,IF(AND($AD26&gt;HEX2DEC('Address Decoding'!$AK$84),$AD26&lt;=HEX2DEC('Address Decoding'!$AL$84)),"MIRROR",""))</f>
        <v/>
      </c>
      <c r="U26" s="145" t="str">
        <f>IF(AND($AD26&gt;=HEX2DEC('Address Decoding'!$AJ$85),$AD26&lt;=HEX2DEC('Address Decoding'!$AK$85)),U$6,IF(AND($AD26&gt;HEX2DEC('Address Decoding'!$AK$85),$AD26&lt;=HEX2DEC('Address Decoding'!$AL$85)),"MIRROR",""))</f>
        <v/>
      </c>
      <c r="V26" s="145" t="str">
        <f>IF(AND($AD26&gt;=HEX2DEC('Address Decoding'!$AJ$86),$AD26&lt;=HEX2DEC('Address Decoding'!$AK$86)),V$6,IF(AND($AD26&gt;HEX2DEC('Address Decoding'!$AK$86),$AD26&lt;=HEX2DEC('Address Decoding'!$AL$86)),"MIRROR",""))</f>
        <v/>
      </c>
      <c r="W26" s="145" t="str">
        <f>IF(AND($AD26&gt;=HEX2DEC('Address Decoding'!$AJ$87),$AD26&lt;=HEX2DEC('Address Decoding'!$AK$87)),W$6,IF(AND($AD26&gt;HEX2DEC('Address Decoding'!$AK$87),$AD26&lt;=HEX2DEC('Address Decoding'!$AL$87)),"MIRROR",""))</f>
        <v/>
      </c>
      <c r="X26" s="146" t="str">
        <f>IF(AND($AD26&gt;=HEX2DEC('Address Decoding'!$AJ$88),$AD26&lt;=HEX2DEC('Address Decoding'!$AK$88)),X$6,IF(AND($AD26&gt;HEX2DEC('Address Decoding'!$AK$88),$AD26&lt;=HEX2DEC('Address Decoding'!$AL$88)),"MIRROR",""))</f>
        <v/>
      </c>
      <c r="Y26" s="142" t="str">
        <f>IF(AND($AD26&gt;=HEX2DEC('Address Decoding'!$AJ$89),$AD26&lt;=HEX2DEC('Address Decoding'!$AK$89)),Y$6,IF(AND($AD26&gt;HEX2DEC('Address Decoding'!$AK$89),$AD26&lt;=HEX2DEC('Address Decoding'!$AL$89)),"MIRROR",""))</f>
        <v/>
      </c>
      <c r="Z26" s="143" t="str">
        <f>IF(AND(HEX2DEC('Address Decoding'!$AJ$95)&gt;=$AD26,HEX2DEC('Address Decoding'!$AK$95)&lt;=$AD27),Z$6,"")</f>
        <v/>
      </c>
      <c r="AA26" s="144" t="str">
        <f>IF(AND(HEX2DEC('Address Decoding'!$AJ$96)&gt;=$AD26,HEX2DEC('Address Decoding'!$AK$96)&lt;=$AD27),AA$6,"")</f>
        <v/>
      </c>
      <c r="AB26" s="130" t="str">
        <f t="shared" si="2"/>
        <v>OK</v>
      </c>
      <c r="AD26" s="162">
        <f t="shared" si="3"/>
        <v>9728</v>
      </c>
      <c r="AE26" s="163">
        <f t="shared" si="4"/>
        <v>0</v>
      </c>
    </row>
    <row r="27" spans="2:31">
      <c r="B27" s="139" t="str">
        <f t="shared" si="0"/>
        <v>00002800</v>
      </c>
      <c r="C27" s="140" t="s">
        <v>50</v>
      </c>
      <c r="D27" s="141" t="str">
        <f t="shared" si="1"/>
        <v>000029FF</v>
      </c>
      <c r="E27" s="142" t="str">
        <f>IF(AND($AD27&gt;=HEX2DEC('Address Decoding'!$AJ$69),$AD27&lt;=HEX2DEC('Address Decoding'!$AK$69)),E$6,IF(AND($AD27&gt;HEX2DEC('Address Decoding'!$AK$69),$AD27&lt;=HEX2DEC('Address Decoding'!$AL$69)),"MIRROR",""))</f>
        <v/>
      </c>
      <c r="F27" s="143" t="str">
        <f>IF(AND($AD27&gt;=HEX2DEC('Address Decoding'!$AJ$70),$AD27&lt;=HEX2DEC('Address Decoding'!$AK$70)),F$6,IF(AND($AD27&gt;HEX2DEC('Address Decoding'!$AK$70),$AD27&lt;=HEX2DEC('Address Decoding'!$AL$70)),"MIRROR",""))</f>
        <v/>
      </c>
      <c r="G27" s="143" t="str">
        <f>IF(AND($AD27&gt;=HEX2DEC('Address Decoding'!$AJ$71),$AD27&lt;=HEX2DEC('Address Decoding'!$AK$71)),G$6,IF(AND($AD27&gt;HEX2DEC('Address Decoding'!$AK$71),$AD27&lt;=HEX2DEC('Address Decoding'!$AL$71)),"MIRROR",""))</f>
        <v/>
      </c>
      <c r="H27" s="143" t="str">
        <f>IF(AND($AD27&gt;=HEX2DEC('Address Decoding'!$AJ$72),$AD27&lt;=HEX2DEC('Address Decoding'!$AK$72)),H$6,IF(AND($AD27&gt;HEX2DEC('Address Decoding'!$AK$72),$AD27&lt;=HEX2DEC('Address Decoding'!$AL$72)),"MIRROR",""))</f>
        <v/>
      </c>
      <c r="I27" s="143" t="str">
        <f>IF(AND($AD27&gt;=HEX2DEC('Address Decoding'!$AJ$73),$AD27&lt;=HEX2DEC('Address Decoding'!$AK$73)),I$6,IF(AND($AD27&gt;HEX2DEC('Address Decoding'!$AK$73),$AD27&lt;=HEX2DEC('Address Decoding'!$AL$73)),"MIRROR",""))</f>
        <v/>
      </c>
      <c r="J27" s="143" t="str">
        <f>IF(AND($AD27&gt;=HEX2DEC('Address Decoding'!$AJ$74),$AD27&lt;=HEX2DEC('Address Decoding'!$AK$74)),J$6,IF(AND($AD27&gt;HEX2DEC('Address Decoding'!$AK$74),$AD27&lt;=HEX2DEC('Address Decoding'!$AL$74)),"MIRROR",""))</f>
        <v/>
      </c>
      <c r="K27" s="143" t="str">
        <f>IF(AND($AD27&gt;=HEX2DEC('Address Decoding'!$AJ$75),$AD27&lt;=HEX2DEC('Address Decoding'!$AK$75)),K$6,IF(AND($AD27&gt;HEX2DEC('Address Decoding'!$AK$75),$AD27&lt;=HEX2DEC('Address Decoding'!$AL$75)),"MIRROR",""))</f>
        <v/>
      </c>
      <c r="L27" s="143" t="str">
        <f>IF(AND($AD27&gt;=HEX2DEC('Address Decoding'!$AJ$76),$AD27&lt;=HEX2DEC('Address Decoding'!$AK$76)),L$6,IF(AND($AD27&gt;HEX2DEC('Address Decoding'!$AK$76),$AD27&lt;=HEX2DEC('Address Decoding'!$AL$76)),"MIRROR",""))</f>
        <v/>
      </c>
      <c r="M27" s="143" t="str">
        <f>IF(AND($AD27&gt;=HEX2DEC('Address Decoding'!$AJ$77),$AD27&lt;=HEX2DEC('Address Decoding'!$AK$77)),M$6,IF(AND($AD27&gt;HEX2DEC('Address Decoding'!$AK$77),$AD27&lt;=HEX2DEC('Address Decoding'!$AL$77)),"MIRROR",""))</f>
        <v/>
      </c>
      <c r="N27" s="144" t="str">
        <f>IF(AND($AD27&gt;=HEX2DEC('Address Decoding'!$AJ$78),$AD27&lt;=HEX2DEC('Address Decoding'!$AK$78)),N$6,IF(AND($AD27&gt;HEX2DEC('Address Decoding'!$AK$78),$AD27&lt;=HEX2DEC('Address Decoding'!$AL$78)),"MIRROR",""))</f>
        <v/>
      </c>
      <c r="O27" s="145" t="str">
        <f>IF(AND($AD27&gt;=HEX2DEC('Address Decoding'!$AJ$79),$AD27&lt;=HEX2DEC('Address Decoding'!$AK$79)),O$6,IF(AND($AD27&gt;HEX2DEC('Address Decoding'!$AK$79),$AD27&lt;=HEX2DEC('Address Decoding'!$AL$79)),"MIRROR",""))</f>
        <v/>
      </c>
      <c r="P27" s="145" t="str">
        <f>IF(AND($AD27&gt;=HEX2DEC('Address Decoding'!$AJ$80),$AD27&lt;=HEX2DEC('Address Decoding'!$AK$80)),P$6,IF(AND($AD27&gt;HEX2DEC('Address Decoding'!$AK$80),$AD27&lt;=HEX2DEC('Address Decoding'!$AL$80)),"MIRROR",""))</f>
        <v/>
      </c>
      <c r="Q27" s="145" t="str">
        <f>IF(AND($AD27&gt;=HEX2DEC('Address Decoding'!$AJ$81),$AD27&lt;=HEX2DEC('Address Decoding'!$AK$81)),Q$6,IF(AND($AD27&gt;HEX2DEC('Address Decoding'!$AK$81),$AD27&lt;=HEX2DEC('Address Decoding'!$AL$81)),"MIRROR",""))</f>
        <v/>
      </c>
      <c r="R27" s="145" t="str">
        <f>IF(AND($AD27&gt;=HEX2DEC('Address Decoding'!$AJ$82),$AD27&lt;=HEX2DEC('Address Decoding'!$AK$82)),R$6,IF(AND($AD27&gt;HEX2DEC('Address Decoding'!$AK$82),$AD27&lt;=HEX2DEC('Address Decoding'!$AL$82)),"MIRROR",""))</f>
        <v/>
      </c>
      <c r="S27" s="145" t="str">
        <f>IF(AND($AD27&gt;=HEX2DEC('Address Decoding'!$AJ$83),$AD27&lt;=HEX2DEC('Address Decoding'!$AK$83)),S$6,IF(AND($AD27&gt;HEX2DEC('Address Decoding'!$AK$83),$AD27&lt;=HEX2DEC('Address Decoding'!$AL$83)),"MIRROR",""))</f>
        <v/>
      </c>
      <c r="T27" s="145" t="str">
        <f>IF(AND($AD27&gt;=HEX2DEC('Address Decoding'!$AJ$84),$AD27&lt;=HEX2DEC('Address Decoding'!$AK$84)),T$6,IF(AND($AD27&gt;HEX2DEC('Address Decoding'!$AK$84),$AD27&lt;=HEX2DEC('Address Decoding'!$AL$84)),"MIRROR",""))</f>
        <v/>
      </c>
      <c r="U27" s="145" t="str">
        <f>IF(AND($AD27&gt;=HEX2DEC('Address Decoding'!$AJ$85),$AD27&lt;=HEX2DEC('Address Decoding'!$AK$85)),U$6,IF(AND($AD27&gt;HEX2DEC('Address Decoding'!$AK$85),$AD27&lt;=HEX2DEC('Address Decoding'!$AL$85)),"MIRROR",""))</f>
        <v/>
      </c>
      <c r="V27" s="145" t="str">
        <f>IF(AND($AD27&gt;=HEX2DEC('Address Decoding'!$AJ$86),$AD27&lt;=HEX2DEC('Address Decoding'!$AK$86)),V$6,IF(AND($AD27&gt;HEX2DEC('Address Decoding'!$AK$86),$AD27&lt;=HEX2DEC('Address Decoding'!$AL$86)),"MIRROR",""))</f>
        <v/>
      </c>
      <c r="W27" s="145" t="str">
        <f>IF(AND($AD27&gt;=HEX2DEC('Address Decoding'!$AJ$87),$AD27&lt;=HEX2DEC('Address Decoding'!$AK$87)),W$6,IF(AND($AD27&gt;HEX2DEC('Address Decoding'!$AK$87),$AD27&lt;=HEX2DEC('Address Decoding'!$AL$87)),"MIRROR",""))</f>
        <v/>
      </c>
      <c r="X27" s="146" t="str">
        <f>IF(AND($AD27&gt;=HEX2DEC('Address Decoding'!$AJ$88),$AD27&lt;=HEX2DEC('Address Decoding'!$AK$88)),X$6,IF(AND($AD27&gt;HEX2DEC('Address Decoding'!$AK$88),$AD27&lt;=HEX2DEC('Address Decoding'!$AL$88)),"MIRROR",""))</f>
        <v/>
      </c>
      <c r="Y27" s="142" t="str">
        <f>IF(AND($AD27&gt;=HEX2DEC('Address Decoding'!$AJ$89),$AD27&lt;=HEX2DEC('Address Decoding'!$AK$89)),Y$6,IF(AND($AD27&gt;HEX2DEC('Address Decoding'!$AK$89),$AD27&lt;=HEX2DEC('Address Decoding'!$AL$89)),"MIRROR",""))</f>
        <v/>
      </c>
      <c r="Z27" s="143" t="str">
        <f>IF(AND(HEX2DEC('Address Decoding'!$AJ$95)&gt;=$AD27,HEX2DEC('Address Decoding'!$AK$95)&lt;=$AD28),Z$6,"")</f>
        <v/>
      </c>
      <c r="AA27" s="144" t="str">
        <f>IF(AND(HEX2DEC('Address Decoding'!$AJ$96)&gt;=$AD27,HEX2DEC('Address Decoding'!$AK$96)&lt;=$AD28),AA$6,"")</f>
        <v/>
      </c>
      <c r="AB27" s="130" t="str">
        <f t="shared" si="2"/>
        <v>OK</v>
      </c>
      <c r="AD27" s="162">
        <f t="shared" si="3"/>
        <v>10240</v>
      </c>
      <c r="AE27" s="163">
        <f t="shared" si="4"/>
        <v>0</v>
      </c>
    </row>
    <row r="28" spans="2:31">
      <c r="B28" s="139" t="str">
        <f t="shared" si="0"/>
        <v>00002A00</v>
      </c>
      <c r="C28" s="140" t="s">
        <v>50</v>
      </c>
      <c r="D28" s="141" t="str">
        <f t="shared" si="1"/>
        <v>00002BFF</v>
      </c>
      <c r="E28" s="142" t="str">
        <f>IF(AND($AD28&gt;=HEX2DEC('Address Decoding'!$AJ$69),$AD28&lt;=HEX2DEC('Address Decoding'!$AK$69)),E$6,IF(AND($AD28&gt;HEX2DEC('Address Decoding'!$AK$69),$AD28&lt;=HEX2DEC('Address Decoding'!$AL$69)),"MIRROR",""))</f>
        <v/>
      </c>
      <c r="F28" s="143" t="str">
        <f>IF(AND($AD28&gt;=HEX2DEC('Address Decoding'!$AJ$70),$AD28&lt;=HEX2DEC('Address Decoding'!$AK$70)),F$6,IF(AND($AD28&gt;HEX2DEC('Address Decoding'!$AK$70),$AD28&lt;=HEX2DEC('Address Decoding'!$AL$70)),"MIRROR",""))</f>
        <v/>
      </c>
      <c r="G28" s="143" t="str">
        <f>IF(AND($AD28&gt;=HEX2DEC('Address Decoding'!$AJ$71),$AD28&lt;=HEX2DEC('Address Decoding'!$AK$71)),G$6,IF(AND($AD28&gt;HEX2DEC('Address Decoding'!$AK$71),$AD28&lt;=HEX2DEC('Address Decoding'!$AL$71)),"MIRROR",""))</f>
        <v/>
      </c>
      <c r="H28" s="143" t="str">
        <f>IF(AND($AD28&gt;=HEX2DEC('Address Decoding'!$AJ$72),$AD28&lt;=HEX2DEC('Address Decoding'!$AK$72)),H$6,IF(AND($AD28&gt;HEX2DEC('Address Decoding'!$AK$72),$AD28&lt;=HEX2DEC('Address Decoding'!$AL$72)),"MIRROR",""))</f>
        <v/>
      </c>
      <c r="I28" s="143" t="str">
        <f>IF(AND($AD28&gt;=HEX2DEC('Address Decoding'!$AJ$73),$AD28&lt;=HEX2DEC('Address Decoding'!$AK$73)),I$6,IF(AND($AD28&gt;HEX2DEC('Address Decoding'!$AK$73),$AD28&lt;=HEX2DEC('Address Decoding'!$AL$73)),"MIRROR",""))</f>
        <v/>
      </c>
      <c r="J28" s="143" t="str">
        <f>IF(AND($AD28&gt;=HEX2DEC('Address Decoding'!$AJ$74),$AD28&lt;=HEX2DEC('Address Decoding'!$AK$74)),J$6,IF(AND($AD28&gt;HEX2DEC('Address Decoding'!$AK$74),$AD28&lt;=HEX2DEC('Address Decoding'!$AL$74)),"MIRROR",""))</f>
        <v/>
      </c>
      <c r="K28" s="143" t="str">
        <f>IF(AND($AD28&gt;=HEX2DEC('Address Decoding'!$AJ$75),$AD28&lt;=HEX2DEC('Address Decoding'!$AK$75)),K$6,IF(AND($AD28&gt;HEX2DEC('Address Decoding'!$AK$75),$AD28&lt;=HEX2DEC('Address Decoding'!$AL$75)),"MIRROR",""))</f>
        <v/>
      </c>
      <c r="L28" s="143" t="str">
        <f>IF(AND($AD28&gt;=HEX2DEC('Address Decoding'!$AJ$76),$AD28&lt;=HEX2DEC('Address Decoding'!$AK$76)),L$6,IF(AND($AD28&gt;HEX2DEC('Address Decoding'!$AK$76),$AD28&lt;=HEX2DEC('Address Decoding'!$AL$76)),"MIRROR",""))</f>
        <v/>
      </c>
      <c r="M28" s="143" t="str">
        <f>IF(AND($AD28&gt;=HEX2DEC('Address Decoding'!$AJ$77),$AD28&lt;=HEX2DEC('Address Decoding'!$AK$77)),M$6,IF(AND($AD28&gt;HEX2DEC('Address Decoding'!$AK$77),$AD28&lt;=HEX2DEC('Address Decoding'!$AL$77)),"MIRROR",""))</f>
        <v/>
      </c>
      <c r="N28" s="144" t="str">
        <f>IF(AND($AD28&gt;=HEX2DEC('Address Decoding'!$AJ$78),$AD28&lt;=HEX2DEC('Address Decoding'!$AK$78)),N$6,IF(AND($AD28&gt;HEX2DEC('Address Decoding'!$AK$78),$AD28&lt;=HEX2DEC('Address Decoding'!$AL$78)),"MIRROR",""))</f>
        <v/>
      </c>
      <c r="O28" s="145" t="str">
        <f>IF(AND($AD28&gt;=HEX2DEC('Address Decoding'!$AJ$79),$AD28&lt;=HEX2DEC('Address Decoding'!$AK$79)),O$6,IF(AND($AD28&gt;HEX2DEC('Address Decoding'!$AK$79),$AD28&lt;=HEX2DEC('Address Decoding'!$AL$79)),"MIRROR",""))</f>
        <v/>
      </c>
      <c r="P28" s="145" t="str">
        <f>IF(AND($AD28&gt;=HEX2DEC('Address Decoding'!$AJ$80),$AD28&lt;=HEX2DEC('Address Decoding'!$AK$80)),P$6,IF(AND($AD28&gt;HEX2DEC('Address Decoding'!$AK$80),$AD28&lt;=HEX2DEC('Address Decoding'!$AL$80)),"MIRROR",""))</f>
        <v/>
      </c>
      <c r="Q28" s="145" t="str">
        <f>IF(AND($AD28&gt;=HEX2DEC('Address Decoding'!$AJ$81),$AD28&lt;=HEX2DEC('Address Decoding'!$AK$81)),Q$6,IF(AND($AD28&gt;HEX2DEC('Address Decoding'!$AK$81),$AD28&lt;=HEX2DEC('Address Decoding'!$AL$81)),"MIRROR",""))</f>
        <v/>
      </c>
      <c r="R28" s="145" t="str">
        <f>IF(AND($AD28&gt;=HEX2DEC('Address Decoding'!$AJ$82),$AD28&lt;=HEX2DEC('Address Decoding'!$AK$82)),R$6,IF(AND($AD28&gt;HEX2DEC('Address Decoding'!$AK$82),$AD28&lt;=HEX2DEC('Address Decoding'!$AL$82)),"MIRROR",""))</f>
        <v/>
      </c>
      <c r="S28" s="145" t="str">
        <f>IF(AND($AD28&gt;=HEX2DEC('Address Decoding'!$AJ$83),$AD28&lt;=HEX2DEC('Address Decoding'!$AK$83)),S$6,IF(AND($AD28&gt;HEX2DEC('Address Decoding'!$AK$83),$AD28&lt;=HEX2DEC('Address Decoding'!$AL$83)),"MIRROR",""))</f>
        <v/>
      </c>
      <c r="T28" s="145" t="str">
        <f>IF(AND($AD28&gt;=HEX2DEC('Address Decoding'!$AJ$84),$AD28&lt;=HEX2DEC('Address Decoding'!$AK$84)),T$6,IF(AND($AD28&gt;HEX2DEC('Address Decoding'!$AK$84),$AD28&lt;=HEX2DEC('Address Decoding'!$AL$84)),"MIRROR",""))</f>
        <v/>
      </c>
      <c r="U28" s="145" t="str">
        <f>IF(AND($AD28&gt;=HEX2DEC('Address Decoding'!$AJ$85),$AD28&lt;=HEX2DEC('Address Decoding'!$AK$85)),U$6,IF(AND($AD28&gt;HEX2DEC('Address Decoding'!$AK$85),$AD28&lt;=HEX2DEC('Address Decoding'!$AL$85)),"MIRROR",""))</f>
        <v/>
      </c>
      <c r="V28" s="145" t="str">
        <f>IF(AND($AD28&gt;=HEX2DEC('Address Decoding'!$AJ$86),$AD28&lt;=HEX2DEC('Address Decoding'!$AK$86)),V$6,IF(AND($AD28&gt;HEX2DEC('Address Decoding'!$AK$86),$AD28&lt;=HEX2DEC('Address Decoding'!$AL$86)),"MIRROR",""))</f>
        <v/>
      </c>
      <c r="W28" s="145" t="str">
        <f>IF(AND($AD28&gt;=HEX2DEC('Address Decoding'!$AJ$87),$AD28&lt;=HEX2DEC('Address Decoding'!$AK$87)),W$6,IF(AND($AD28&gt;HEX2DEC('Address Decoding'!$AK$87),$AD28&lt;=HEX2DEC('Address Decoding'!$AL$87)),"MIRROR",""))</f>
        <v/>
      </c>
      <c r="X28" s="146" t="str">
        <f>IF(AND($AD28&gt;=HEX2DEC('Address Decoding'!$AJ$88),$AD28&lt;=HEX2DEC('Address Decoding'!$AK$88)),X$6,IF(AND($AD28&gt;HEX2DEC('Address Decoding'!$AK$88),$AD28&lt;=HEX2DEC('Address Decoding'!$AL$88)),"MIRROR",""))</f>
        <v/>
      </c>
      <c r="Y28" s="142" t="str">
        <f>IF(AND($AD28&gt;=HEX2DEC('Address Decoding'!$AJ$89),$AD28&lt;=HEX2DEC('Address Decoding'!$AK$89)),Y$6,IF(AND($AD28&gt;HEX2DEC('Address Decoding'!$AK$89),$AD28&lt;=HEX2DEC('Address Decoding'!$AL$89)),"MIRROR",""))</f>
        <v/>
      </c>
      <c r="Z28" s="143" t="str">
        <f>IF(AND(HEX2DEC('Address Decoding'!$AJ$95)&gt;=$AD28,HEX2DEC('Address Decoding'!$AK$95)&lt;=$AD29),Z$6,"")</f>
        <v/>
      </c>
      <c r="AA28" s="144" t="str">
        <f>IF(AND(HEX2DEC('Address Decoding'!$AJ$96)&gt;=$AD28,HEX2DEC('Address Decoding'!$AK$96)&lt;=$AD29),AA$6,"")</f>
        <v/>
      </c>
      <c r="AB28" s="130" t="str">
        <f t="shared" si="2"/>
        <v>OK</v>
      </c>
      <c r="AD28" s="162">
        <f t="shared" si="3"/>
        <v>10752</v>
      </c>
      <c r="AE28" s="163">
        <f t="shared" si="4"/>
        <v>0</v>
      </c>
    </row>
    <row r="29" spans="2:31">
      <c r="B29" s="139" t="str">
        <f t="shared" si="0"/>
        <v>00002C00</v>
      </c>
      <c r="C29" s="140" t="s">
        <v>50</v>
      </c>
      <c r="D29" s="141" t="str">
        <f t="shared" si="1"/>
        <v>00002DFF</v>
      </c>
      <c r="E29" s="142" t="str">
        <f>IF(AND($AD29&gt;=HEX2DEC('Address Decoding'!$AJ$69),$AD29&lt;=HEX2DEC('Address Decoding'!$AK$69)),E$6,IF(AND($AD29&gt;HEX2DEC('Address Decoding'!$AK$69),$AD29&lt;=HEX2DEC('Address Decoding'!$AL$69)),"MIRROR",""))</f>
        <v/>
      </c>
      <c r="F29" s="143" t="str">
        <f>IF(AND($AD29&gt;=HEX2DEC('Address Decoding'!$AJ$70),$AD29&lt;=HEX2DEC('Address Decoding'!$AK$70)),F$6,IF(AND($AD29&gt;HEX2DEC('Address Decoding'!$AK$70),$AD29&lt;=HEX2DEC('Address Decoding'!$AL$70)),"MIRROR",""))</f>
        <v/>
      </c>
      <c r="G29" s="143" t="str">
        <f>IF(AND($AD29&gt;=HEX2DEC('Address Decoding'!$AJ$71),$AD29&lt;=HEX2DEC('Address Decoding'!$AK$71)),G$6,IF(AND($AD29&gt;HEX2DEC('Address Decoding'!$AK$71),$AD29&lt;=HEX2DEC('Address Decoding'!$AL$71)),"MIRROR",""))</f>
        <v/>
      </c>
      <c r="H29" s="143" t="str">
        <f>IF(AND($AD29&gt;=HEX2DEC('Address Decoding'!$AJ$72),$AD29&lt;=HEX2DEC('Address Decoding'!$AK$72)),H$6,IF(AND($AD29&gt;HEX2DEC('Address Decoding'!$AK$72),$AD29&lt;=HEX2DEC('Address Decoding'!$AL$72)),"MIRROR",""))</f>
        <v/>
      </c>
      <c r="I29" s="143" t="str">
        <f>IF(AND($AD29&gt;=HEX2DEC('Address Decoding'!$AJ$73),$AD29&lt;=HEX2DEC('Address Decoding'!$AK$73)),I$6,IF(AND($AD29&gt;HEX2DEC('Address Decoding'!$AK$73),$AD29&lt;=HEX2DEC('Address Decoding'!$AL$73)),"MIRROR",""))</f>
        <v/>
      </c>
      <c r="J29" s="143" t="str">
        <f>IF(AND($AD29&gt;=HEX2DEC('Address Decoding'!$AJ$74),$AD29&lt;=HEX2DEC('Address Decoding'!$AK$74)),J$6,IF(AND($AD29&gt;HEX2DEC('Address Decoding'!$AK$74),$AD29&lt;=HEX2DEC('Address Decoding'!$AL$74)),"MIRROR",""))</f>
        <v/>
      </c>
      <c r="K29" s="143" t="str">
        <f>IF(AND($AD29&gt;=HEX2DEC('Address Decoding'!$AJ$75),$AD29&lt;=HEX2DEC('Address Decoding'!$AK$75)),K$6,IF(AND($AD29&gt;HEX2DEC('Address Decoding'!$AK$75),$AD29&lt;=HEX2DEC('Address Decoding'!$AL$75)),"MIRROR",""))</f>
        <v/>
      </c>
      <c r="L29" s="143" t="str">
        <f>IF(AND($AD29&gt;=HEX2DEC('Address Decoding'!$AJ$76),$AD29&lt;=HEX2DEC('Address Decoding'!$AK$76)),L$6,IF(AND($AD29&gt;HEX2DEC('Address Decoding'!$AK$76),$AD29&lt;=HEX2DEC('Address Decoding'!$AL$76)),"MIRROR",""))</f>
        <v/>
      </c>
      <c r="M29" s="143" t="str">
        <f>IF(AND($AD29&gt;=HEX2DEC('Address Decoding'!$AJ$77),$AD29&lt;=HEX2DEC('Address Decoding'!$AK$77)),M$6,IF(AND($AD29&gt;HEX2DEC('Address Decoding'!$AK$77),$AD29&lt;=HEX2DEC('Address Decoding'!$AL$77)),"MIRROR",""))</f>
        <v/>
      </c>
      <c r="N29" s="144" t="str">
        <f>IF(AND($AD29&gt;=HEX2DEC('Address Decoding'!$AJ$78),$AD29&lt;=HEX2DEC('Address Decoding'!$AK$78)),N$6,IF(AND($AD29&gt;HEX2DEC('Address Decoding'!$AK$78),$AD29&lt;=HEX2DEC('Address Decoding'!$AL$78)),"MIRROR",""))</f>
        <v/>
      </c>
      <c r="O29" s="145" t="str">
        <f>IF(AND($AD29&gt;=HEX2DEC('Address Decoding'!$AJ$79),$AD29&lt;=HEX2DEC('Address Decoding'!$AK$79)),O$6,IF(AND($AD29&gt;HEX2DEC('Address Decoding'!$AK$79),$AD29&lt;=HEX2DEC('Address Decoding'!$AL$79)),"MIRROR",""))</f>
        <v/>
      </c>
      <c r="P29" s="145" t="str">
        <f>IF(AND($AD29&gt;=HEX2DEC('Address Decoding'!$AJ$80),$AD29&lt;=HEX2DEC('Address Decoding'!$AK$80)),P$6,IF(AND($AD29&gt;HEX2DEC('Address Decoding'!$AK$80),$AD29&lt;=HEX2DEC('Address Decoding'!$AL$80)),"MIRROR",""))</f>
        <v/>
      </c>
      <c r="Q29" s="145" t="str">
        <f>IF(AND($AD29&gt;=HEX2DEC('Address Decoding'!$AJ$81),$AD29&lt;=HEX2DEC('Address Decoding'!$AK$81)),Q$6,IF(AND($AD29&gt;HEX2DEC('Address Decoding'!$AK$81),$AD29&lt;=HEX2DEC('Address Decoding'!$AL$81)),"MIRROR",""))</f>
        <v/>
      </c>
      <c r="R29" s="145" t="str">
        <f>IF(AND($AD29&gt;=HEX2DEC('Address Decoding'!$AJ$82),$AD29&lt;=HEX2DEC('Address Decoding'!$AK$82)),R$6,IF(AND($AD29&gt;HEX2DEC('Address Decoding'!$AK$82),$AD29&lt;=HEX2DEC('Address Decoding'!$AL$82)),"MIRROR",""))</f>
        <v/>
      </c>
      <c r="S29" s="145" t="str">
        <f>IF(AND($AD29&gt;=HEX2DEC('Address Decoding'!$AJ$83),$AD29&lt;=HEX2DEC('Address Decoding'!$AK$83)),S$6,IF(AND($AD29&gt;HEX2DEC('Address Decoding'!$AK$83),$AD29&lt;=HEX2DEC('Address Decoding'!$AL$83)),"MIRROR",""))</f>
        <v/>
      </c>
      <c r="T29" s="145" t="str">
        <f>IF(AND($AD29&gt;=HEX2DEC('Address Decoding'!$AJ$84),$AD29&lt;=HEX2DEC('Address Decoding'!$AK$84)),T$6,IF(AND($AD29&gt;HEX2DEC('Address Decoding'!$AK$84),$AD29&lt;=HEX2DEC('Address Decoding'!$AL$84)),"MIRROR",""))</f>
        <v/>
      </c>
      <c r="U29" s="145" t="str">
        <f>IF(AND($AD29&gt;=HEX2DEC('Address Decoding'!$AJ$85),$AD29&lt;=HEX2DEC('Address Decoding'!$AK$85)),U$6,IF(AND($AD29&gt;HEX2DEC('Address Decoding'!$AK$85),$AD29&lt;=HEX2DEC('Address Decoding'!$AL$85)),"MIRROR",""))</f>
        <v/>
      </c>
      <c r="V29" s="145" t="str">
        <f>IF(AND($AD29&gt;=HEX2DEC('Address Decoding'!$AJ$86),$AD29&lt;=HEX2DEC('Address Decoding'!$AK$86)),V$6,IF(AND($AD29&gt;HEX2DEC('Address Decoding'!$AK$86),$AD29&lt;=HEX2DEC('Address Decoding'!$AL$86)),"MIRROR",""))</f>
        <v/>
      </c>
      <c r="W29" s="145" t="str">
        <f>IF(AND($AD29&gt;=HEX2DEC('Address Decoding'!$AJ$87),$AD29&lt;=HEX2DEC('Address Decoding'!$AK$87)),W$6,IF(AND($AD29&gt;HEX2DEC('Address Decoding'!$AK$87),$AD29&lt;=HEX2DEC('Address Decoding'!$AL$87)),"MIRROR",""))</f>
        <v/>
      </c>
      <c r="X29" s="146" t="str">
        <f>IF(AND($AD29&gt;=HEX2DEC('Address Decoding'!$AJ$88),$AD29&lt;=HEX2DEC('Address Decoding'!$AK$88)),X$6,IF(AND($AD29&gt;HEX2DEC('Address Decoding'!$AK$88),$AD29&lt;=HEX2DEC('Address Decoding'!$AL$88)),"MIRROR",""))</f>
        <v/>
      </c>
      <c r="Y29" s="142" t="str">
        <f>IF(AND($AD29&gt;=HEX2DEC('Address Decoding'!$AJ$89),$AD29&lt;=HEX2DEC('Address Decoding'!$AK$89)),Y$6,IF(AND($AD29&gt;HEX2DEC('Address Decoding'!$AK$89),$AD29&lt;=HEX2DEC('Address Decoding'!$AL$89)),"MIRROR",""))</f>
        <v/>
      </c>
      <c r="Z29" s="143" t="str">
        <f>IF(AND(HEX2DEC('Address Decoding'!$AJ$95)&gt;=$AD29,HEX2DEC('Address Decoding'!$AK$95)&lt;=$AD30),Z$6,"")</f>
        <v/>
      </c>
      <c r="AA29" s="144" t="str">
        <f>IF(AND(HEX2DEC('Address Decoding'!$AJ$96)&gt;=$AD29,HEX2DEC('Address Decoding'!$AK$96)&lt;=$AD30),AA$6,"")</f>
        <v/>
      </c>
      <c r="AB29" s="130" t="str">
        <f t="shared" si="2"/>
        <v>OK</v>
      </c>
      <c r="AD29" s="162">
        <f t="shared" si="3"/>
        <v>11264</v>
      </c>
      <c r="AE29" s="163">
        <f t="shared" si="4"/>
        <v>0</v>
      </c>
    </row>
    <row r="30" spans="2:31">
      <c r="B30" s="139" t="str">
        <f t="shared" si="0"/>
        <v>00002E00</v>
      </c>
      <c r="C30" s="140" t="s">
        <v>50</v>
      </c>
      <c r="D30" s="141" t="str">
        <f t="shared" si="1"/>
        <v>00002FFF</v>
      </c>
      <c r="E30" s="142" t="str">
        <f>IF(AND($AD30&gt;=HEX2DEC('Address Decoding'!$AJ$69),$AD30&lt;=HEX2DEC('Address Decoding'!$AK$69)),E$6,IF(AND($AD30&gt;HEX2DEC('Address Decoding'!$AK$69),$AD30&lt;=HEX2DEC('Address Decoding'!$AL$69)),"MIRROR",""))</f>
        <v/>
      </c>
      <c r="F30" s="143" t="str">
        <f>IF(AND($AD30&gt;=HEX2DEC('Address Decoding'!$AJ$70),$AD30&lt;=HEX2DEC('Address Decoding'!$AK$70)),F$6,IF(AND($AD30&gt;HEX2DEC('Address Decoding'!$AK$70),$AD30&lt;=HEX2DEC('Address Decoding'!$AL$70)),"MIRROR",""))</f>
        <v/>
      </c>
      <c r="G30" s="143" t="str">
        <f>IF(AND($AD30&gt;=HEX2DEC('Address Decoding'!$AJ$71),$AD30&lt;=HEX2DEC('Address Decoding'!$AK$71)),G$6,IF(AND($AD30&gt;HEX2DEC('Address Decoding'!$AK$71),$AD30&lt;=HEX2DEC('Address Decoding'!$AL$71)),"MIRROR",""))</f>
        <v/>
      </c>
      <c r="H30" s="143" t="str">
        <f>IF(AND($AD30&gt;=HEX2DEC('Address Decoding'!$AJ$72),$AD30&lt;=HEX2DEC('Address Decoding'!$AK$72)),H$6,IF(AND($AD30&gt;HEX2DEC('Address Decoding'!$AK$72),$AD30&lt;=HEX2DEC('Address Decoding'!$AL$72)),"MIRROR",""))</f>
        <v/>
      </c>
      <c r="I30" s="143" t="str">
        <f>IF(AND($AD30&gt;=HEX2DEC('Address Decoding'!$AJ$73),$AD30&lt;=HEX2DEC('Address Decoding'!$AK$73)),I$6,IF(AND($AD30&gt;HEX2DEC('Address Decoding'!$AK$73),$AD30&lt;=HEX2DEC('Address Decoding'!$AL$73)),"MIRROR",""))</f>
        <v/>
      </c>
      <c r="J30" s="143" t="str">
        <f>IF(AND($AD30&gt;=HEX2DEC('Address Decoding'!$AJ$74),$AD30&lt;=HEX2DEC('Address Decoding'!$AK$74)),J$6,IF(AND($AD30&gt;HEX2DEC('Address Decoding'!$AK$74),$AD30&lt;=HEX2DEC('Address Decoding'!$AL$74)),"MIRROR",""))</f>
        <v/>
      </c>
      <c r="K30" s="143" t="str">
        <f>IF(AND($AD30&gt;=HEX2DEC('Address Decoding'!$AJ$75),$AD30&lt;=HEX2DEC('Address Decoding'!$AK$75)),K$6,IF(AND($AD30&gt;HEX2DEC('Address Decoding'!$AK$75),$AD30&lt;=HEX2DEC('Address Decoding'!$AL$75)),"MIRROR",""))</f>
        <v/>
      </c>
      <c r="L30" s="143" t="str">
        <f>IF(AND($AD30&gt;=HEX2DEC('Address Decoding'!$AJ$76),$AD30&lt;=HEX2DEC('Address Decoding'!$AK$76)),L$6,IF(AND($AD30&gt;HEX2DEC('Address Decoding'!$AK$76),$AD30&lt;=HEX2DEC('Address Decoding'!$AL$76)),"MIRROR",""))</f>
        <v/>
      </c>
      <c r="M30" s="143" t="str">
        <f>IF(AND($AD30&gt;=HEX2DEC('Address Decoding'!$AJ$77),$AD30&lt;=HEX2DEC('Address Decoding'!$AK$77)),M$6,IF(AND($AD30&gt;HEX2DEC('Address Decoding'!$AK$77),$AD30&lt;=HEX2DEC('Address Decoding'!$AL$77)),"MIRROR",""))</f>
        <v/>
      </c>
      <c r="N30" s="144" t="str">
        <f>IF(AND($AD30&gt;=HEX2DEC('Address Decoding'!$AJ$78),$AD30&lt;=HEX2DEC('Address Decoding'!$AK$78)),N$6,IF(AND($AD30&gt;HEX2DEC('Address Decoding'!$AK$78),$AD30&lt;=HEX2DEC('Address Decoding'!$AL$78)),"MIRROR",""))</f>
        <v/>
      </c>
      <c r="O30" s="145" t="str">
        <f>IF(AND($AD30&gt;=HEX2DEC('Address Decoding'!$AJ$79),$AD30&lt;=HEX2DEC('Address Decoding'!$AK$79)),O$6,IF(AND($AD30&gt;HEX2DEC('Address Decoding'!$AK$79),$AD30&lt;=HEX2DEC('Address Decoding'!$AL$79)),"MIRROR",""))</f>
        <v/>
      </c>
      <c r="P30" s="145" t="str">
        <f>IF(AND($AD30&gt;=HEX2DEC('Address Decoding'!$AJ$80),$AD30&lt;=HEX2DEC('Address Decoding'!$AK$80)),P$6,IF(AND($AD30&gt;HEX2DEC('Address Decoding'!$AK$80),$AD30&lt;=HEX2DEC('Address Decoding'!$AL$80)),"MIRROR",""))</f>
        <v/>
      </c>
      <c r="Q30" s="145" t="str">
        <f>IF(AND($AD30&gt;=HEX2DEC('Address Decoding'!$AJ$81),$AD30&lt;=HEX2DEC('Address Decoding'!$AK$81)),Q$6,IF(AND($AD30&gt;HEX2DEC('Address Decoding'!$AK$81),$AD30&lt;=HEX2DEC('Address Decoding'!$AL$81)),"MIRROR",""))</f>
        <v/>
      </c>
      <c r="R30" s="145" t="str">
        <f>IF(AND($AD30&gt;=HEX2DEC('Address Decoding'!$AJ$82),$AD30&lt;=HEX2DEC('Address Decoding'!$AK$82)),R$6,IF(AND($AD30&gt;HEX2DEC('Address Decoding'!$AK$82),$AD30&lt;=HEX2DEC('Address Decoding'!$AL$82)),"MIRROR",""))</f>
        <v/>
      </c>
      <c r="S30" s="145" t="str">
        <f>IF(AND($AD30&gt;=HEX2DEC('Address Decoding'!$AJ$83),$AD30&lt;=HEX2DEC('Address Decoding'!$AK$83)),S$6,IF(AND($AD30&gt;HEX2DEC('Address Decoding'!$AK$83),$AD30&lt;=HEX2DEC('Address Decoding'!$AL$83)),"MIRROR",""))</f>
        <v/>
      </c>
      <c r="T30" s="145" t="str">
        <f>IF(AND($AD30&gt;=HEX2DEC('Address Decoding'!$AJ$84),$AD30&lt;=HEX2DEC('Address Decoding'!$AK$84)),T$6,IF(AND($AD30&gt;HEX2DEC('Address Decoding'!$AK$84),$AD30&lt;=HEX2DEC('Address Decoding'!$AL$84)),"MIRROR",""))</f>
        <v/>
      </c>
      <c r="U30" s="145" t="str">
        <f>IF(AND($AD30&gt;=HEX2DEC('Address Decoding'!$AJ$85),$AD30&lt;=HEX2DEC('Address Decoding'!$AK$85)),U$6,IF(AND($AD30&gt;HEX2DEC('Address Decoding'!$AK$85),$AD30&lt;=HEX2DEC('Address Decoding'!$AL$85)),"MIRROR",""))</f>
        <v/>
      </c>
      <c r="V30" s="145" t="str">
        <f>IF(AND($AD30&gt;=HEX2DEC('Address Decoding'!$AJ$86),$AD30&lt;=HEX2DEC('Address Decoding'!$AK$86)),V$6,IF(AND($AD30&gt;HEX2DEC('Address Decoding'!$AK$86),$AD30&lt;=HEX2DEC('Address Decoding'!$AL$86)),"MIRROR",""))</f>
        <v/>
      </c>
      <c r="W30" s="145" t="str">
        <f>IF(AND($AD30&gt;=HEX2DEC('Address Decoding'!$AJ$87),$AD30&lt;=HEX2DEC('Address Decoding'!$AK$87)),W$6,IF(AND($AD30&gt;HEX2DEC('Address Decoding'!$AK$87),$AD30&lt;=HEX2DEC('Address Decoding'!$AL$87)),"MIRROR",""))</f>
        <v/>
      </c>
      <c r="X30" s="146" t="str">
        <f>IF(AND($AD30&gt;=HEX2DEC('Address Decoding'!$AJ$88),$AD30&lt;=HEX2DEC('Address Decoding'!$AK$88)),X$6,IF(AND($AD30&gt;HEX2DEC('Address Decoding'!$AK$88),$AD30&lt;=HEX2DEC('Address Decoding'!$AL$88)),"MIRROR",""))</f>
        <v/>
      </c>
      <c r="Y30" s="142" t="str">
        <f>IF(AND($AD30&gt;=HEX2DEC('Address Decoding'!$AJ$89),$AD30&lt;=HEX2DEC('Address Decoding'!$AK$89)),Y$6,IF(AND($AD30&gt;HEX2DEC('Address Decoding'!$AK$89),$AD30&lt;=HEX2DEC('Address Decoding'!$AL$89)),"MIRROR",""))</f>
        <v/>
      </c>
      <c r="Z30" s="143" t="str">
        <f>IF(AND(HEX2DEC('Address Decoding'!$AJ$95)&gt;=$AD30,HEX2DEC('Address Decoding'!$AK$95)&lt;=$AD31),Z$6,"")</f>
        <v/>
      </c>
      <c r="AA30" s="144" t="str">
        <f>IF(AND(HEX2DEC('Address Decoding'!$AJ$96)&gt;=$AD30,HEX2DEC('Address Decoding'!$AK$96)&lt;=$AD31),AA$6,"")</f>
        <v/>
      </c>
      <c r="AB30" s="130" t="str">
        <f t="shared" si="2"/>
        <v>OK</v>
      </c>
      <c r="AD30" s="162">
        <f t="shared" si="3"/>
        <v>11776</v>
      </c>
      <c r="AE30" s="163">
        <f t="shared" si="4"/>
        <v>0</v>
      </c>
    </row>
    <row r="31" spans="2:31">
      <c r="B31" s="139" t="str">
        <f t="shared" si="0"/>
        <v>00003000</v>
      </c>
      <c r="C31" s="140" t="s">
        <v>50</v>
      </c>
      <c r="D31" s="141" t="str">
        <f t="shared" si="1"/>
        <v>000031FF</v>
      </c>
      <c r="E31" s="142" t="str">
        <f>IF(AND($AD31&gt;=HEX2DEC('Address Decoding'!$AJ$69),$AD31&lt;=HEX2DEC('Address Decoding'!$AK$69)),E$6,IF(AND($AD31&gt;HEX2DEC('Address Decoding'!$AK$69),$AD31&lt;=HEX2DEC('Address Decoding'!$AL$69)),"MIRROR",""))</f>
        <v/>
      </c>
      <c r="F31" s="143" t="str">
        <f>IF(AND($AD31&gt;=HEX2DEC('Address Decoding'!$AJ$70),$AD31&lt;=HEX2DEC('Address Decoding'!$AK$70)),F$6,IF(AND($AD31&gt;HEX2DEC('Address Decoding'!$AK$70),$AD31&lt;=HEX2DEC('Address Decoding'!$AL$70)),"MIRROR",""))</f>
        <v/>
      </c>
      <c r="G31" s="143" t="str">
        <f>IF(AND($AD31&gt;=HEX2DEC('Address Decoding'!$AJ$71),$AD31&lt;=HEX2DEC('Address Decoding'!$AK$71)),G$6,IF(AND($AD31&gt;HEX2DEC('Address Decoding'!$AK$71),$AD31&lt;=HEX2DEC('Address Decoding'!$AL$71)),"MIRROR",""))</f>
        <v/>
      </c>
      <c r="H31" s="143" t="str">
        <f>IF(AND($AD31&gt;=HEX2DEC('Address Decoding'!$AJ$72),$AD31&lt;=HEX2DEC('Address Decoding'!$AK$72)),H$6,IF(AND($AD31&gt;HEX2DEC('Address Decoding'!$AK$72),$AD31&lt;=HEX2DEC('Address Decoding'!$AL$72)),"MIRROR",""))</f>
        <v/>
      </c>
      <c r="I31" s="143" t="str">
        <f>IF(AND($AD31&gt;=HEX2DEC('Address Decoding'!$AJ$73),$AD31&lt;=HEX2DEC('Address Decoding'!$AK$73)),I$6,IF(AND($AD31&gt;HEX2DEC('Address Decoding'!$AK$73),$AD31&lt;=HEX2DEC('Address Decoding'!$AL$73)),"MIRROR",""))</f>
        <v/>
      </c>
      <c r="J31" s="143" t="str">
        <f>IF(AND($AD31&gt;=HEX2DEC('Address Decoding'!$AJ$74),$AD31&lt;=HEX2DEC('Address Decoding'!$AK$74)),J$6,IF(AND($AD31&gt;HEX2DEC('Address Decoding'!$AK$74),$AD31&lt;=HEX2DEC('Address Decoding'!$AL$74)),"MIRROR",""))</f>
        <v/>
      </c>
      <c r="K31" s="143" t="str">
        <f>IF(AND($AD31&gt;=HEX2DEC('Address Decoding'!$AJ$75),$AD31&lt;=HEX2DEC('Address Decoding'!$AK$75)),K$6,IF(AND($AD31&gt;HEX2DEC('Address Decoding'!$AK$75),$AD31&lt;=HEX2DEC('Address Decoding'!$AL$75)),"MIRROR",""))</f>
        <v/>
      </c>
      <c r="L31" s="143" t="str">
        <f>IF(AND($AD31&gt;=HEX2DEC('Address Decoding'!$AJ$76),$AD31&lt;=HEX2DEC('Address Decoding'!$AK$76)),L$6,IF(AND($AD31&gt;HEX2DEC('Address Decoding'!$AK$76),$AD31&lt;=HEX2DEC('Address Decoding'!$AL$76)),"MIRROR",""))</f>
        <v/>
      </c>
      <c r="M31" s="143" t="str">
        <f>IF(AND($AD31&gt;=HEX2DEC('Address Decoding'!$AJ$77),$AD31&lt;=HEX2DEC('Address Decoding'!$AK$77)),M$6,IF(AND($AD31&gt;HEX2DEC('Address Decoding'!$AK$77),$AD31&lt;=HEX2DEC('Address Decoding'!$AL$77)),"MIRROR",""))</f>
        <v/>
      </c>
      <c r="N31" s="144" t="str">
        <f>IF(AND($AD31&gt;=HEX2DEC('Address Decoding'!$AJ$78),$AD31&lt;=HEX2DEC('Address Decoding'!$AK$78)),N$6,IF(AND($AD31&gt;HEX2DEC('Address Decoding'!$AK$78),$AD31&lt;=HEX2DEC('Address Decoding'!$AL$78)),"MIRROR",""))</f>
        <v/>
      </c>
      <c r="O31" s="145" t="str">
        <f>IF(AND($AD31&gt;=HEX2DEC('Address Decoding'!$AJ$79),$AD31&lt;=HEX2DEC('Address Decoding'!$AK$79)),O$6,IF(AND($AD31&gt;HEX2DEC('Address Decoding'!$AK$79),$AD31&lt;=HEX2DEC('Address Decoding'!$AL$79)),"MIRROR",""))</f>
        <v/>
      </c>
      <c r="P31" s="145" t="str">
        <f>IF(AND($AD31&gt;=HEX2DEC('Address Decoding'!$AJ$80),$AD31&lt;=HEX2DEC('Address Decoding'!$AK$80)),P$6,IF(AND($AD31&gt;HEX2DEC('Address Decoding'!$AK$80),$AD31&lt;=HEX2DEC('Address Decoding'!$AL$80)),"MIRROR",""))</f>
        <v/>
      </c>
      <c r="Q31" s="145" t="str">
        <f>IF(AND($AD31&gt;=HEX2DEC('Address Decoding'!$AJ$81),$AD31&lt;=HEX2DEC('Address Decoding'!$AK$81)),Q$6,IF(AND($AD31&gt;HEX2DEC('Address Decoding'!$AK$81),$AD31&lt;=HEX2DEC('Address Decoding'!$AL$81)),"MIRROR",""))</f>
        <v/>
      </c>
      <c r="R31" s="145" t="str">
        <f>IF(AND($AD31&gt;=HEX2DEC('Address Decoding'!$AJ$82),$AD31&lt;=HEX2DEC('Address Decoding'!$AK$82)),R$6,IF(AND($AD31&gt;HEX2DEC('Address Decoding'!$AK$82),$AD31&lt;=HEX2DEC('Address Decoding'!$AL$82)),"MIRROR",""))</f>
        <v/>
      </c>
      <c r="S31" s="145" t="str">
        <f>IF(AND($AD31&gt;=HEX2DEC('Address Decoding'!$AJ$83),$AD31&lt;=HEX2DEC('Address Decoding'!$AK$83)),S$6,IF(AND($AD31&gt;HEX2DEC('Address Decoding'!$AK$83),$AD31&lt;=HEX2DEC('Address Decoding'!$AL$83)),"MIRROR",""))</f>
        <v/>
      </c>
      <c r="T31" s="145" t="str">
        <f>IF(AND($AD31&gt;=HEX2DEC('Address Decoding'!$AJ$84),$AD31&lt;=HEX2DEC('Address Decoding'!$AK$84)),T$6,IF(AND($AD31&gt;HEX2DEC('Address Decoding'!$AK$84),$AD31&lt;=HEX2DEC('Address Decoding'!$AL$84)),"MIRROR",""))</f>
        <v/>
      </c>
      <c r="U31" s="145" t="str">
        <f>IF(AND($AD31&gt;=HEX2DEC('Address Decoding'!$AJ$85),$AD31&lt;=HEX2DEC('Address Decoding'!$AK$85)),U$6,IF(AND($AD31&gt;HEX2DEC('Address Decoding'!$AK$85),$AD31&lt;=HEX2DEC('Address Decoding'!$AL$85)),"MIRROR",""))</f>
        <v/>
      </c>
      <c r="V31" s="145" t="str">
        <f>IF(AND($AD31&gt;=HEX2DEC('Address Decoding'!$AJ$86),$AD31&lt;=HEX2DEC('Address Decoding'!$AK$86)),V$6,IF(AND($AD31&gt;HEX2DEC('Address Decoding'!$AK$86),$AD31&lt;=HEX2DEC('Address Decoding'!$AL$86)),"MIRROR",""))</f>
        <v/>
      </c>
      <c r="W31" s="145" t="str">
        <f>IF(AND($AD31&gt;=HEX2DEC('Address Decoding'!$AJ$87),$AD31&lt;=HEX2DEC('Address Decoding'!$AK$87)),W$6,IF(AND($AD31&gt;HEX2DEC('Address Decoding'!$AK$87),$AD31&lt;=HEX2DEC('Address Decoding'!$AL$87)),"MIRROR",""))</f>
        <v/>
      </c>
      <c r="X31" s="146" t="str">
        <f>IF(AND($AD31&gt;=HEX2DEC('Address Decoding'!$AJ$88),$AD31&lt;=HEX2DEC('Address Decoding'!$AK$88)),X$6,IF(AND($AD31&gt;HEX2DEC('Address Decoding'!$AK$88),$AD31&lt;=HEX2DEC('Address Decoding'!$AL$88)),"MIRROR",""))</f>
        <v/>
      </c>
      <c r="Y31" s="142" t="str">
        <f>IF(AND($AD31&gt;=HEX2DEC('Address Decoding'!$AJ$89),$AD31&lt;=HEX2DEC('Address Decoding'!$AK$89)),Y$6,IF(AND($AD31&gt;HEX2DEC('Address Decoding'!$AK$89),$AD31&lt;=HEX2DEC('Address Decoding'!$AL$89)),"MIRROR",""))</f>
        <v/>
      </c>
      <c r="Z31" s="143" t="str">
        <f>IF(AND(HEX2DEC('Address Decoding'!$AJ$95)&gt;=$AD31,HEX2DEC('Address Decoding'!$AK$95)&lt;=$AD32),Z$6,"")</f>
        <v/>
      </c>
      <c r="AA31" s="144" t="str">
        <f>IF(AND(HEX2DEC('Address Decoding'!$AJ$96)&gt;=$AD31,HEX2DEC('Address Decoding'!$AK$96)&lt;=$AD32),AA$6,"")</f>
        <v/>
      </c>
      <c r="AB31" s="130" t="str">
        <f t="shared" si="2"/>
        <v>OK</v>
      </c>
      <c r="AD31" s="162">
        <f t="shared" si="3"/>
        <v>12288</v>
      </c>
      <c r="AE31" s="163">
        <f t="shared" si="4"/>
        <v>0</v>
      </c>
    </row>
    <row r="32" spans="2:31">
      <c r="B32" s="139" t="str">
        <f t="shared" si="0"/>
        <v>00003200</v>
      </c>
      <c r="C32" s="140" t="s">
        <v>50</v>
      </c>
      <c r="D32" s="141" t="str">
        <f t="shared" si="1"/>
        <v>000033FF</v>
      </c>
      <c r="E32" s="142" t="str">
        <f>IF(AND($AD32&gt;=HEX2DEC('Address Decoding'!$AJ$69),$AD32&lt;=HEX2DEC('Address Decoding'!$AK$69)),E$6,IF(AND($AD32&gt;HEX2DEC('Address Decoding'!$AK$69),$AD32&lt;=HEX2DEC('Address Decoding'!$AL$69)),"MIRROR",""))</f>
        <v/>
      </c>
      <c r="F32" s="143" t="str">
        <f>IF(AND($AD32&gt;=HEX2DEC('Address Decoding'!$AJ$70),$AD32&lt;=HEX2DEC('Address Decoding'!$AK$70)),F$6,IF(AND($AD32&gt;HEX2DEC('Address Decoding'!$AK$70),$AD32&lt;=HEX2DEC('Address Decoding'!$AL$70)),"MIRROR",""))</f>
        <v/>
      </c>
      <c r="G32" s="143" t="str">
        <f>IF(AND($AD32&gt;=HEX2DEC('Address Decoding'!$AJ$71),$AD32&lt;=HEX2DEC('Address Decoding'!$AK$71)),G$6,IF(AND($AD32&gt;HEX2DEC('Address Decoding'!$AK$71),$AD32&lt;=HEX2DEC('Address Decoding'!$AL$71)),"MIRROR",""))</f>
        <v/>
      </c>
      <c r="H32" s="143" t="str">
        <f>IF(AND($AD32&gt;=HEX2DEC('Address Decoding'!$AJ$72),$AD32&lt;=HEX2DEC('Address Decoding'!$AK$72)),H$6,IF(AND($AD32&gt;HEX2DEC('Address Decoding'!$AK$72),$AD32&lt;=HEX2DEC('Address Decoding'!$AL$72)),"MIRROR",""))</f>
        <v/>
      </c>
      <c r="I32" s="143" t="str">
        <f>IF(AND($AD32&gt;=HEX2DEC('Address Decoding'!$AJ$73),$AD32&lt;=HEX2DEC('Address Decoding'!$AK$73)),I$6,IF(AND($AD32&gt;HEX2DEC('Address Decoding'!$AK$73),$AD32&lt;=HEX2DEC('Address Decoding'!$AL$73)),"MIRROR",""))</f>
        <v/>
      </c>
      <c r="J32" s="143" t="str">
        <f>IF(AND($AD32&gt;=HEX2DEC('Address Decoding'!$AJ$74),$AD32&lt;=HEX2DEC('Address Decoding'!$AK$74)),J$6,IF(AND($AD32&gt;HEX2DEC('Address Decoding'!$AK$74),$AD32&lt;=HEX2DEC('Address Decoding'!$AL$74)),"MIRROR",""))</f>
        <v/>
      </c>
      <c r="K32" s="143" t="str">
        <f>IF(AND($AD32&gt;=HEX2DEC('Address Decoding'!$AJ$75),$AD32&lt;=HEX2DEC('Address Decoding'!$AK$75)),K$6,IF(AND($AD32&gt;HEX2DEC('Address Decoding'!$AK$75),$AD32&lt;=HEX2DEC('Address Decoding'!$AL$75)),"MIRROR",""))</f>
        <v/>
      </c>
      <c r="L32" s="143" t="str">
        <f>IF(AND($AD32&gt;=HEX2DEC('Address Decoding'!$AJ$76),$AD32&lt;=HEX2DEC('Address Decoding'!$AK$76)),L$6,IF(AND($AD32&gt;HEX2DEC('Address Decoding'!$AK$76),$AD32&lt;=HEX2DEC('Address Decoding'!$AL$76)),"MIRROR",""))</f>
        <v/>
      </c>
      <c r="M32" s="143" t="str">
        <f>IF(AND($AD32&gt;=HEX2DEC('Address Decoding'!$AJ$77),$AD32&lt;=HEX2DEC('Address Decoding'!$AK$77)),M$6,IF(AND($AD32&gt;HEX2DEC('Address Decoding'!$AK$77),$AD32&lt;=HEX2DEC('Address Decoding'!$AL$77)),"MIRROR",""))</f>
        <v/>
      </c>
      <c r="N32" s="144" t="str">
        <f>IF(AND($AD32&gt;=HEX2DEC('Address Decoding'!$AJ$78),$AD32&lt;=HEX2DEC('Address Decoding'!$AK$78)),N$6,IF(AND($AD32&gt;HEX2DEC('Address Decoding'!$AK$78),$AD32&lt;=HEX2DEC('Address Decoding'!$AL$78)),"MIRROR",""))</f>
        <v/>
      </c>
      <c r="O32" s="145" t="str">
        <f>IF(AND($AD32&gt;=HEX2DEC('Address Decoding'!$AJ$79),$AD32&lt;=HEX2DEC('Address Decoding'!$AK$79)),O$6,IF(AND($AD32&gt;HEX2DEC('Address Decoding'!$AK$79),$AD32&lt;=HEX2DEC('Address Decoding'!$AL$79)),"MIRROR",""))</f>
        <v/>
      </c>
      <c r="P32" s="145" t="str">
        <f>IF(AND($AD32&gt;=HEX2DEC('Address Decoding'!$AJ$80),$AD32&lt;=HEX2DEC('Address Decoding'!$AK$80)),P$6,IF(AND($AD32&gt;HEX2DEC('Address Decoding'!$AK$80),$AD32&lt;=HEX2DEC('Address Decoding'!$AL$80)),"MIRROR",""))</f>
        <v/>
      </c>
      <c r="Q32" s="145" t="str">
        <f>IF(AND($AD32&gt;=HEX2DEC('Address Decoding'!$AJ$81),$AD32&lt;=HEX2DEC('Address Decoding'!$AK$81)),Q$6,IF(AND($AD32&gt;HEX2DEC('Address Decoding'!$AK$81),$AD32&lt;=HEX2DEC('Address Decoding'!$AL$81)),"MIRROR",""))</f>
        <v/>
      </c>
      <c r="R32" s="145" t="str">
        <f>IF(AND($AD32&gt;=HEX2DEC('Address Decoding'!$AJ$82),$AD32&lt;=HEX2DEC('Address Decoding'!$AK$82)),R$6,IF(AND($AD32&gt;HEX2DEC('Address Decoding'!$AK$82),$AD32&lt;=HEX2DEC('Address Decoding'!$AL$82)),"MIRROR",""))</f>
        <v/>
      </c>
      <c r="S32" s="145" t="str">
        <f>IF(AND($AD32&gt;=HEX2DEC('Address Decoding'!$AJ$83),$AD32&lt;=HEX2DEC('Address Decoding'!$AK$83)),S$6,IF(AND($AD32&gt;HEX2DEC('Address Decoding'!$AK$83),$AD32&lt;=HEX2DEC('Address Decoding'!$AL$83)),"MIRROR",""))</f>
        <v/>
      </c>
      <c r="T32" s="145" t="str">
        <f>IF(AND($AD32&gt;=HEX2DEC('Address Decoding'!$AJ$84),$AD32&lt;=HEX2DEC('Address Decoding'!$AK$84)),T$6,IF(AND($AD32&gt;HEX2DEC('Address Decoding'!$AK$84),$AD32&lt;=HEX2DEC('Address Decoding'!$AL$84)),"MIRROR",""))</f>
        <v/>
      </c>
      <c r="U32" s="145" t="str">
        <f>IF(AND($AD32&gt;=HEX2DEC('Address Decoding'!$AJ$85),$AD32&lt;=HEX2DEC('Address Decoding'!$AK$85)),U$6,IF(AND($AD32&gt;HEX2DEC('Address Decoding'!$AK$85),$AD32&lt;=HEX2DEC('Address Decoding'!$AL$85)),"MIRROR",""))</f>
        <v/>
      </c>
      <c r="V32" s="145" t="str">
        <f>IF(AND($AD32&gt;=HEX2DEC('Address Decoding'!$AJ$86),$AD32&lt;=HEX2DEC('Address Decoding'!$AK$86)),V$6,IF(AND($AD32&gt;HEX2DEC('Address Decoding'!$AK$86),$AD32&lt;=HEX2DEC('Address Decoding'!$AL$86)),"MIRROR",""))</f>
        <v/>
      </c>
      <c r="W32" s="145" t="str">
        <f>IF(AND($AD32&gt;=HEX2DEC('Address Decoding'!$AJ$87),$AD32&lt;=HEX2DEC('Address Decoding'!$AK$87)),W$6,IF(AND($AD32&gt;HEX2DEC('Address Decoding'!$AK$87),$AD32&lt;=HEX2DEC('Address Decoding'!$AL$87)),"MIRROR",""))</f>
        <v/>
      </c>
      <c r="X32" s="146" t="str">
        <f>IF(AND($AD32&gt;=HEX2DEC('Address Decoding'!$AJ$88),$AD32&lt;=HEX2DEC('Address Decoding'!$AK$88)),X$6,IF(AND($AD32&gt;HEX2DEC('Address Decoding'!$AK$88),$AD32&lt;=HEX2DEC('Address Decoding'!$AL$88)),"MIRROR",""))</f>
        <v/>
      </c>
      <c r="Y32" s="142" t="str">
        <f>IF(AND($AD32&gt;=HEX2DEC('Address Decoding'!$AJ$89),$AD32&lt;=HEX2DEC('Address Decoding'!$AK$89)),Y$6,IF(AND($AD32&gt;HEX2DEC('Address Decoding'!$AK$89),$AD32&lt;=HEX2DEC('Address Decoding'!$AL$89)),"MIRROR",""))</f>
        <v/>
      </c>
      <c r="Z32" s="143" t="str">
        <f>IF(AND(HEX2DEC('Address Decoding'!$AJ$95)&gt;=$AD32,HEX2DEC('Address Decoding'!$AK$95)&lt;=$AD33),Z$6,"")</f>
        <v/>
      </c>
      <c r="AA32" s="144" t="str">
        <f>IF(AND(HEX2DEC('Address Decoding'!$AJ$96)&gt;=$AD32,HEX2DEC('Address Decoding'!$AK$96)&lt;=$AD33),AA$6,"")</f>
        <v/>
      </c>
      <c r="AB32" s="130" t="str">
        <f t="shared" si="2"/>
        <v>OK</v>
      </c>
      <c r="AD32" s="162">
        <f t="shared" si="3"/>
        <v>12800</v>
      </c>
      <c r="AE32" s="163">
        <f t="shared" si="4"/>
        <v>0</v>
      </c>
    </row>
    <row r="33" spans="2:31">
      <c r="B33" s="139" t="str">
        <f t="shared" si="0"/>
        <v>00003400</v>
      </c>
      <c r="C33" s="140" t="s">
        <v>50</v>
      </c>
      <c r="D33" s="141" t="str">
        <f t="shared" si="1"/>
        <v>000035FF</v>
      </c>
      <c r="E33" s="142" t="str">
        <f>IF(AND($AD33&gt;=HEX2DEC('Address Decoding'!$AJ$69),$AD33&lt;=HEX2DEC('Address Decoding'!$AK$69)),E$6,IF(AND($AD33&gt;HEX2DEC('Address Decoding'!$AK$69),$AD33&lt;=HEX2DEC('Address Decoding'!$AL$69)),"MIRROR",""))</f>
        <v/>
      </c>
      <c r="F33" s="143" t="str">
        <f>IF(AND($AD33&gt;=HEX2DEC('Address Decoding'!$AJ$70),$AD33&lt;=HEX2DEC('Address Decoding'!$AK$70)),F$6,IF(AND($AD33&gt;HEX2DEC('Address Decoding'!$AK$70),$AD33&lt;=HEX2DEC('Address Decoding'!$AL$70)),"MIRROR",""))</f>
        <v/>
      </c>
      <c r="G33" s="143" t="str">
        <f>IF(AND($AD33&gt;=HEX2DEC('Address Decoding'!$AJ$71),$AD33&lt;=HEX2DEC('Address Decoding'!$AK$71)),G$6,IF(AND($AD33&gt;HEX2DEC('Address Decoding'!$AK$71),$AD33&lt;=HEX2DEC('Address Decoding'!$AL$71)),"MIRROR",""))</f>
        <v/>
      </c>
      <c r="H33" s="143" t="str">
        <f>IF(AND($AD33&gt;=HEX2DEC('Address Decoding'!$AJ$72),$AD33&lt;=HEX2DEC('Address Decoding'!$AK$72)),H$6,IF(AND($AD33&gt;HEX2DEC('Address Decoding'!$AK$72),$AD33&lt;=HEX2DEC('Address Decoding'!$AL$72)),"MIRROR",""))</f>
        <v/>
      </c>
      <c r="I33" s="143" t="str">
        <f>IF(AND($AD33&gt;=HEX2DEC('Address Decoding'!$AJ$73),$AD33&lt;=HEX2DEC('Address Decoding'!$AK$73)),I$6,IF(AND($AD33&gt;HEX2DEC('Address Decoding'!$AK$73),$AD33&lt;=HEX2DEC('Address Decoding'!$AL$73)),"MIRROR",""))</f>
        <v/>
      </c>
      <c r="J33" s="143" t="str">
        <f>IF(AND($AD33&gt;=HEX2DEC('Address Decoding'!$AJ$74),$AD33&lt;=HEX2DEC('Address Decoding'!$AK$74)),J$6,IF(AND($AD33&gt;HEX2DEC('Address Decoding'!$AK$74),$AD33&lt;=HEX2DEC('Address Decoding'!$AL$74)),"MIRROR",""))</f>
        <v/>
      </c>
      <c r="K33" s="143" t="str">
        <f>IF(AND($AD33&gt;=HEX2DEC('Address Decoding'!$AJ$75),$AD33&lt;=HEX2DEC('Address Decoding'!$AK$75)),K$6,IF(AND($AD33&gt;HEX2DEC('Address Decoding'!$AK$75),$AD33&lt;=HEX2DEC('Address Decoding'!$AL$75)),"MIRROR",""))</f>
        <v/>
      </c>
      <c r="L33" s="143" t="str">
        <f>IF(AND($AD33&gt;=HEX2DEC('Address Decoding'!$AJ$76),$AD33&lt;=HEX2DEC('Address Decoding'!$AK$76)),L$6,IF(AND($AD33&gt;HEX2DEC('Address Decoding'!$AK$76),$AD33&lt;=HEX2DEC('Address Decoding'!$AL$76)),"MIRROR",""))</f>
        <v/>
      </c>
      <c r="M33" s="143" t="str">
        <f>IF(AND($AD33&gt;=HEX2DEC('Address Decoding'!$AJ$77),$AD33&lt;=HEX2DEC('Address Decoding'!$AK$77)),M$6,IF(AND($AD33&gt;HEX2DEC('Address Decoding'!$AK$77),$AD33&lt;=HEX2DEC('Address Decoding'!$AL$77)),"MIRROR",""))</f>
        <v/>
      </c>
      <c r="N33" s="144" t="str">
        <f>IF(AND($AD33&gt;=HEX2DEC('Address Decoding'!$AJ$78),$AD33&lt;=HEX2DEC('Address Decoding'!$AK$78)),N$6,IF(AND($AD33&gt;HEX2DEC('Address Decoding'!$AK$78),$AD33&lt;=HEX2DEC('Address Decoding'!$AL$78)),"MIRROR",""))</f>
        <v/>
      </c>
      <c r="O33" s="145" t="str">
        <f>IF(AND($AD33&gt;=HEX2DEC('Address Decoding'!$AJ$79),$AD33&lt;=HEX2DEC('Address Decoding'!$AK$79)),O$6,IF(AND($AD33&gt;HEX2DEC('Address Decoding'!$AK$79),$AD33&lt;=HEX2DEC('Address Decoding'!$AL$79)),"MIRROR",""))</f>
        <v/>
      </c>
      <c r="P33" s="145" t="str">
        <f>IF(AND($AD33&gt;=HEX2DEC('Address Decoding'!$AJ$80),$AD33&lt;=HEX2DEC('Address Decoding'!$AK$80)),P$6,IF(AND($AD33&gt;HEX2DEC('Address Decoding'!$AK$80),$AD33&lt;=HEX2DEC('Address Decoding'!$AL$80)),"MIRROR",""))</f>
        <v/>
      </c>
      <c r="Q33" s="145" t="str">
        <f>IF(AND($AD33&gt;=HEX2DEC('Address Decoding'!$AJ$81),$AD33&lt;=HEX2DEC('Address Decoding'!$AK$81)),Q$6,IF(AND($AD33&gt;HEX2DEC('Address Decoding'!$AK$81),$AD33&lt;=HEX2DEC('Address Decoding'!$AL$81)),"MIRROR",""))</f>
        <v/>
      </c>
      <c r="R33" s="145" t="str">
        <f>IF(AND($AD33&gt;=HEX2DEC('Address Decoding'!$AJ$82),$AD33&lt;=HEX2DEC('Address Decoding'!$AK$82)),R$6,IF(AND($AD33&gt;HEX2DEC('Address Decoding'!$AK$82),$AD33&lt;=HEX2DEC('Address Decoding'!$AL$82)),"MIRROR",""))</f>
        <v/>
      </c>
      <c r="S33" s="145" t="str">
        <f>IF(AND($AD33&gt;=HEX2DEC('Address Decoding'!$AJ$83),$AD33&lt;=HEX2DEC('Address Decoding'!$AK$83)),S$6,IF(AND($AD33&gt;HEX2DEC('Address Decoding'!$AK$83),$AD33&lt;=HEX2DEC('Address Decoding'!$AL$83)),"MIRROR",""))</f>
        <v/>
      </c>
      <c r="T33" s="145" t="str">
        <f>IF(AND($AD33&gt;=HEX2DEC('Address Decoding'!$AJ$84),$AD33&lt;=HEX2DEC('Address Decoding'!$AK$84)),T$6,IF(AND($AD33&gt;HEX2DEC('Address Decoding'!$AK$84),$AD33&lt;=HEX2DEC('Address Decoding'!$AL$84)),"MIRROR",""))</f>
        <v/>
      </c>
      <c r="U33" s="145" t="str">
        <f>IF(AND($AD33&gt;=HEX2DEC('Address Decoding'!$AJ$85),$AD33&lt;=HEX2DEC('Address Decoding'!$AK$85)),U$6,IF(AND($AD33&gt;HEX2DEC('Address Decoding'!$AK$85),$AD33&lt;=HEX2DEC('Address Decoding'!$AL$85)),"MIRROR",""))</f>
        <v/>
      </c>
      <c r="V33" s="145" t="str">
        <f>IF(AND($AD33&gt;=HEX2DEC('Address Decoding'!$AJ$86),$AD33&lt;=HEX2DEC('Address Decoding'!$AK$86)),V$6,IF(AND($AD33&gt;HEX2DEC('Address Decoding'!$AK$86),$AD33&lt;=HEX2DEC('Address Decoding'!$AL$86)),"MIRROR",""))</f>
        <v/>
      </c>
      <c r="W33" s="145" t="str">
        <f>IF(AND($AD33&gt;=HEX2DEC('Address Decoding'!$AJ$87),$AD33&lt;=HEX2DEC('Address Decoding'!$AK$87)),W$6,IF(AND($AD33&gt;HEX2DEC('Address Decoding'!$AK$87),$AD33&lt;=HEX2DEC('Address Decoding'!$AL$87)),"MIRROR",""))</f>
        <v/>
      </c>
      <c r="X33" s="146" t="str">
        <f>IF(AND($AD33&gt;=HEX2DEC('Address Decoding'!$AJ$88),$AD33&lt;=HEX2DEC('Address Decoding'!$AK$88)),X$6,IF(AND($AD33&gt;HEX2DEC('Address Decoding'!$AK$88),$AD33&lt;=HEX2DEC('Address Decoding'!$AL$88)),"MIRROR",""))</f>
        <v/>
      </c>
      <c r="Y33" s="142" t="str">
        <f>IF(AND($AD33&gt;=HEX2DEC('Address Decoding'!$AJ$89),$AD33&lt;=HEX2DEC('Address Decoding'!$AK$89)),Y$6,IF(AND($AD33&gt;HEX2DEC('Address Decoding'!$AK$89),$AD33&lt;=HEX2DEC('Address Decoding'!$AL$89)),"MIRROR",""))</f>
        <v/>
      </c>
      <c r="Z33" s="143" t="str">
        <f>IF(AND(HEX2DEC('Address Decoding'!$AJ$95)&gt;=$AD33,HEX2DEC('Address Decoding'!$AK$95)&lt;=$AD34),Z$6,"")</f>
        <v/>
      </c>
      <c r="AA33" s="144" t="str">
        <f>IF(AND(HEX2DEC('Address Decoding'!$AJ$96)&gt;=$AD33,HEX2DEC('Address Decoding'!$AK$96)&lt;=$AD34),AA$6,"")</f>
        <v/>
      </c>
      <c r="AB33" s="130" t="str">
        <f t="shared" si="2"/>
        <v>OK</v>
      </c>
      <c r="AD33" s="162">
        <f t="shared" si="3"/>
        <v>13312</v>
      </c>
      <c r="AE33" s="163">
        <f t="shared" si="4"/>
        <v>0</v>
      </c>
    </row>
    <row r="34" spans="2:31">
      <c r="B34" s="139" t="str">
        <f t="shared" si="0"/>
        <v>00003600</v>
      </c>
      <c r="C34" s="140" t="s">
        <v>50</v>
      </c>
      <c r="D34" s="141" t="str">
        <f t="shared" si="1"/>
        <v>000037FF</v>
      </c>
      <c r="E34" s="142" t="str">
        <f>IF(AND($AD34&gt;=HEX2DEC('Address Decoding'!$AJ$69),$AD34&lt;=HEX2DEC('Address Decoding'!$AK$69)),E$6,IF(AND($AD34&gt;HEX2DEC('Address Decoding'!$AK$69),$AD34&lt;=HEX2DEC('Address Decoding'!$AL$69)),"MIRROR",""))</f>
        <v/>
      </c>
      <c r="F34" s="143" t="str">
        <f>IF(AND($AD34&gt;=HEX2DEC('Address Decoding'!$AJ$70),$AD34&lt;=HEX2DEC('Address Decoding'!$AK$70)),F$6,IF(AND($AD34&gt;HEX2DEC('Address Decoding'!$AK$70),$AD34&lt;=HEX2DEC('Address Decoding'!$AL$70)),"MIRROR",""))</f>
        <v/>
      </c>
      <c r="G34" s="143" t="str">
        <f>IF(AND($AD34&gt;=HEX2DEC('Address Decoding'!$AJ$71),$AD34&lt;=HEX2DEC('Address Decoding'!$AK$71)),G$6,IF(AND($AD34&gt;HEX2DEC('Address Decoding'!$AK$71),$AD34&lt;=HEX2DEC('Address Decoding'!$AL$71)),"MIRROR",""))</f>
        <v/>
      </c>
      <c r="H34" s="143" t="str">
        <f>IF(AND($AD34&gt;=HEX2DEC('Address Decoding'!$AJ$72),$AD34&lt;=HEX2DEC('Address Decoding'!$AK$72)),H$6,IF(AND($AD34&gt;HEX2DEC('Address Decoding'!$AK$72),$AD34&lt;=HEX2DEC('Address Decoding'!$AL$72)),"MIRROR",""))</f>
        <v/>
      </c>
      <c r="I34" s="143" t="str">
        <f>IF(AND($AD34&gt;=HEX2DEC('Address Decoding'!$AJ$73),$AD34&lt;=HEX2DEC('Address Decoding'!$AK$73)),I$6,IF(AND($AD34&gt;HEX2DEC('Address Decoding'!$AK$73),$AD34&lt;=HEX2DEC('Address Decoding'!$AL$73)),"MIRROR",""))</f>
        <v/>
      </c>
      <c r="J34" s="143" t="str">
        <f>IF(AND($AD34&gt;=HEX2DEC('Address Decoding'!$AJ$74),$AD34&lt;=HEX2DEC('Address Decoding'!$AK$74)),J$6,IF(AND($AD34&gt;HEX2DEC('Address Decoding'!$AK$74),$AD34&lt;=HEX2DEC('Address Decoding'!$AL$74)),"MIRROR",""))</f>
        <v/>
      </c>
      <c r="K34" s="143" t="str">
        <f>IF(AND($AD34&gt;=HEX2DEC('Address Decoding'!$AJ$75),$AD34&lt;=HEX2DEC('Address Decoding'!$AK$75)),K$6,IF(AND($AD34&gt;HEX2DEC('Address Decoding'!$AK$75),$AD34&lt;=HEX2DEC('Address Decoding'!$AL$75)),"MIRROR",""))</f>
        <v/>
      </c>
      <c r="L34" s="143" t="str">
        <f>IF(AND($AD34&gt;=HEX2DEC('Address Decoding'!$AJ$76),$AD34&lt;=HEX2DEC('Address Decoding'!$AK$76)),L$6,IF(AND($AD34&gt;HEX2DEC('Address Decoding'!$AK$76),$AD34&lt;=HEX2DEC('Address Decoding'!$AL$76)),"MIRROR",""))</f>
        <v/>
      </c>
      <c r="M34" s="143" t="str">
        <f>IF(AND($AD34&gt;=HEX2DEC('Address Decoding'!$AJ$77),$AD34&lt;=HEX2DEC('Address Decoding'!$AK$77)),M$6,IF(AND($AD34&gt;HEX2DEC('Address Decoding'!$AK$77),$AD34&lt;=HEX2DEC('Address Decoding'!$AL$77)),"MIRROR",""))</f>
        <v/>
      </c>
      <c r="N34" s="144" t="str">
        <f>IF(AND($AD34&gt;=HEX2DEC('Address Decoding'!$AJ$78),$AD34&lt;=HEX2DEC('Address Decoding'!$AK$78)),N$6,IF(AND($AD34&gt;HEX2DEC('Address Decoding'!$AK$78),$AD34&lt;=HEX2DEC('Address Decoding'!$AL$78)),"MIRROR",""))</f>
        <v/>
      </c>
      <c r="O34" s="145" t="str">
        <f>IF(AND($AD34&gt;=HEX2DEC('Address Decoding'!$AJ$79),$AD34&lt;=HEX2DEC('Address Decoding'!$AK$79)),O$6,IF(AND($AD34&gt;HEX2DEC('Address Decoding'!$AK$79),$AD34&lt;=HEX2DEC('Address Decoding'!$AL$79)),"MIRROR",""))</f>
        <v/>
      </c>
      <c r="P34" s="145" t="str">
        <f>IF(AND($AD34&gt;=HEX2DEC('Address Decoding'!$AJ$80),$AD34&lt;=HEX2DEC('Address Decoding'!$AK$80)),P$6,IF(AND($AD34&gt;HEX2DEC('Address Decoding'!$AK$80),$AD34&lt;=HEX2DEC('Address Decoding'!$AL$80)),"MIRROR",""))</f>
        <v/>
      </c>
      <c r="Q34" s="145" t="str">
        <f>IF(AND($AD34&gt;=HEX2DEC('Address Decoding'!$AJ$81),$AD34&lt;=HEX2DEC('Address Decoding'!$AK$81)),Q$6,IF(AND($AD34&gt;HEX2DEC('Address Decoding'!$AK$81),$AD34&lt;=HEX2DEC('Address Decoding'!$AL$81)),"MIRROR",""))</f>
        <v/>
      </c>
      <c r="R34" s="145" t="str">
        <f>IF(AND($AD34&gt;=HEX2DEC('Address Decoding'!$AJ$82),$AD34&lt;=HEX2DEC('Address Decoding'!$AK$82)),R$6,IF(AND($AD34&gt;HEX2DEC('Address Decoding'!$AK$82),$AD34&lt;=HEX2DEC('Address Decoding'!$AL$82)),"MIRROR",""))</f>
        <v/>
      </c>
      <c r="S34" s="145" t="str">
        <f>IF(AND($AD34&gt;=HEX2DEC('Address Decoding'!$AJ$83),$AD34&lt;=HEX2DEC('Address Decoding'!$AK$83)),S$6,IF(AND($AD34&gt;HEX2DEC('Address Decoding'!$AK$83),$AD34&lt;=HEX2DEC('Address Decoding'!$AL$83)),"MIRROR",""))</f>
        <v/>
      </c>
      <c r="T34" s="145" t="str">
        <f>IF(AND($AD34&gt;=HEX2DEC('Address Decoding'!$AJ$84),$AD34&lt;=HEX2DEC('Address Decoding'!$AK$84)),T$6,IF(AND($AD34&gt;HEX2DEC('Address Decoding'!$AK$84),$AD34&lt;=HEX2DEC('Address Decoding'!$AL$84)),"MIRROR",""))</f>
        <v/>
      </c>
      <c r="U34" s="145" t="str">
        <f>IF(AND($AD34&gt;=HEX2DEC('Address Decoding'!$AJ$85),$AD34&lt;=HEX2DEC('Address Decoding'!$AK$85)),U$6,IF(AND($AD34&gt;HEX2DEC('Address Decoding'!$AK$85),$AD34&lt;=HEX2DEC('Address Decoding'!$AL$85)),"MIRROR",""))</f>
        <v/>
      </c>
      <c r="V34" s="145" t="str">
        <f>IF(AND($AD34&gt;=HEX2DEC('Address Decoding'!$AJ$86),$AD34&lt;=HEX2DEC('Address Decoding'!$AK$86)),V$6,IF(AND($AD34&gt;HEX2DEC('Address Decoding'!$AK$86),$AD34&lt;=HEX2DEC('Address Decoding'!$AL$86)),"MIRROR",""))</f>
        <v/>
      </c>
      <c r="W34" s="145" t="str">
        <f>IF(AND($AD34&gt;=HEX2DEC('Address Decoding'!$AJ$87),$AD34&lt;=HEX2DEC('Address Decoding'!$AK$87)),W$6,IF(AND($AD34&gt;HEX2DEC('Address Decoding'!$AK$87),$AD34&lt;=HEX2DEC('Address Decoding'!$AL$87)),"MIRROR",""))</f>
        <v/>
      </c>
      <c r="X34" s="146" t="str">
        <f>IF(AND($AD34&gt;=HEX2DEC('Address Decoding'!$AJ$88),$AD34&lt;=HEX2DEC('Address Decoding'!$AK$88)),X$6,IF(AND($AD34&gt;HEX2DEC('Address Decoding'!$AK$88),$AD34&lt;=HEX2DEC('Address Decoding'!$AL$88)),"MIRROR",""))</f>
        <v/>
      </c>
      <c r="Y34" s="142" t="str">
        <f>IF(AND($AD34&gt;=HEX2DEC('Address Decoding'!$AJ$89),$AD34&lt;=HEX2DEC('Address Decoding'!$AK$89)),Y$6,IF(AND($AD34&gt;HEX2DEC('Address Decoding'!$AK$89),$AD34&lt;=HEX2DEC('Address Decoding'!$AL$89)),"MIRROR",""))</f>
        <v/>
      </c>
      <c r="Z34" s="143" t="str">
        <f>IF(AND(HEX2DEC('Address Decoding'!$AJ$95)&gt;=$AD34,HEX2DEC('Address Decoding'!$AK$95)&lt;=$AD35),Z$6,"")</f>
        <v/>
      </c>
      <c r="AA34" s="144" t="str">
        <f>IF(AND(HEX2DEC('Address Decoding'!$AJ$96)&gt;=$AD34,HEX2DEC('Address Decoding'!$AK$96)&lt;=$AD35),AA$6,"")</f>
        <v/>
      </c>
      <c r="AB34" s="130" t="str">
        <f t="shared" si="2"/>
        <v>OK</v>
      </c>
      <c r="AD34" s="162">
        <f t="shared" si="3"/>
        <v>13824</v>
      </c>
      <c r="AE34" s="163">
        <f t="shared" si="4"/>
        <v>0</v>
      </c>
    </row>
    <row r="35" spans="2:31">
      <c r="B35" s="139" t="str">
        <f t="shared" si="0"/>
        <v>00003800</v>
      </c>
      <c r="C35" s="140" t="s">
        <v>50</v>
      </c>
      <c r="D35" s="141" t="str">
        <f t="shared" si="1"/>
        <v>000039FF</v>
      </c>
      <c r="E35" s="142" t="str">
        <f>IF(AND($AD35&gt;=HEX2DEC('Address Decoding'!$AJ$69),$AD35&lt;=HEX2DEC('Address Decoding'!$AK$69)),E$6,IF(AND($AD35&gt;HEX2DEC('Address Decoding'!$AK$69),$AD35&lt;=HEX2DEC('Address Decoding'!$AL$69)),"MIRROR",""))</f>
        <v/>
      </c>
      <c r="F35" s="143" t="str">
        <f>IF(AND($AD35&gt;=HEX2DEC('Address Decoding'!$AJ$70),$AD35&lt;=HEX2DEC('Address Decoding'!$AK$70)),F$6,IF(AND($AD35&gt;HEX2DEC('Address Decoding'!$AK$70),$AD35&lt;=HEX2DEC('Address Decoding'!$AL$70)),"MIRROR",""))</f>
        <v/>
      </c>
      <c r="G35" s="143" t="str">
        <f>IF(AND($AD35&gt;=HEX2DEC('Address Decoding'!$AJ$71),$AD35&lt;=HEX2DEC('Address Decoding'!$AK$71)),G$6,IF(AND($AD35&gt;HEX2DEC('Address Decoding'!$AK$71),$AD35&lt;=HEX2DEC('Address Decoding'!$AL$71)),"MIRROR",""))</f>
        <v/>
      </c>
      <c r="H35" s="143" t="str">
        <f>IF(AND($AD35&gt;=HEX2DEC('Address Decoding'!$AJ$72),$AD35&lt;=HEX2DEC('Address Decoding'!$AK$72)),H$6,IF(AND($AD35&gt;HEX2DEC('Address Decoding'!$AK$72),$AD35&lt;=HEX2DEC('Address Decoding'!$AL$72)),"MIRROR",""))</f>
        <v/>
      </c>
      <c r="I35" s="143" t="str">
        <f>IF(AND($AD35&gt;=HEX2DEC('Address Decoding'!$AJ$73),$AD35&lt;=HEX2DEC('Address Decoding'!$AK$73)),I$6,IF(AND($AD35&gt;HEX2DEC('Address Decoding'!$AK$73),$AD35&lt;=HEX2DEC('Address Decoding'!$AL$73)),"MIRROR",""))</f>
        <v/>
      </c>
      <c r="J35" s="143" t="str">
        <f>IF(AND($AD35&gt;=HEX2DEC('Address Decoding'!$AJ$74),$AD35&lt;=HEX2DEC('Address Decoding'!$AK$74)),J$6,IF(AND($AD35&gt;HEX2DEC('Address Decoding'!$AK$74),$AD35&lt;=HEX2DEC('Address Decoding'!$AL$74)),"MIRROR",""))</f>
        <v/>
      </c>
      <c r="K35" s="143" t="str">
        <f>IF(AND($AD35&gt;=HEX2DEC('Address Decoding'!$AJ$75),$AD35&lt;=HEX2DEC('Address Decoding'!$AK$75)),K$6,IF(AND($AD35&gt;HEX2DEC('Address Decoding'!$AK$75),$AD35&lt;=HEX2DEC('Address Decoding'!$AL$75)),"MIRROR",""))</f>
        <v/>
      </c>
      <c r="L35" s="143" t="str">
        <f>IF(AND($AD35&gt;=HEX2DEC('Address Decoding'!$AJ$76),$AD35&lt;=HEX2DEC('Address Decoding'!$AK$76)),L$6,IF(AND($AD35&gt;HEX2DEC('Address Decoding'!$AK$76),$AD35&lt;=HEX2DEC('Address Decoding'!$AL$76)),"MIRROR",""))</f>
        <v/>
      </c>
      <c r="M35" s="143" t="str">
        <f>IF(AND($AD35&gt;=HEX2DEC('Address Decoding'!$AJ$77),$AD35&lt;=HEX2DEC('Address Decoding'!$AK$77)),M$6,IF(AND($AD35&gt;HEX2DEC('Address Decoding'!$AK$77),$AD35&lt;=HEX2DEC('Address Decoding'!$AL$77)),"MIRROR",""))</f>
        <v/>
      </c>
      <c r="N35" s="144" t="str">
        <f>IF(AND($AD35&gt;=HEX2DEC('Address Decoding'!$AJ$78),$AD35&lt;=HEX2DEC('Address Decoding'!$AK$78)),N$6,IF(AND($AD35&gt;HEX2DEC('Address Decoding'!$AK$78),$AD35&lt;=HEX2DEC('Address Decoding'!$AL$78)),"MIRROR",""))</f>
        <v/>
      </c>
      <c r="O35" s="145" t="str">
        <f>IF(AND($AD35&gt;=HEX2DEC('Address Decoding'!$AJ$79),$AD35&lt;=HEX2DEC('Address Decoding'!$AK$79)),O$6,IF(AND($AD35&gt;HEX2DEC('Address Decoding'!$AK$79),$AD35&lt;=HEX2DEC('Address Decoding'!$AL$79)),"MIRROR",""))</f>
        <v/>
      </c>
      <c r="P35" s="145" t="str">
        <f>IF(AND($AD35&gt;=HEX2DEC('Address Decoding'!$AJ$80),$AD35&lt;=HEX2DEC('Address Decoding'!$AK$80)),P$6,IF(AND($AD35&gt;HEX2DEC('Address Decoding'!$AK$80),$AD35&lt;=HEX2DEC('Address Decoding'!$AL$80)),"MIRROR",""))</f>
        <v/>
      </c>
      <c r="Q35" s="145" t="str">
        <f>IF(AND($AD35&gt;=HEX2DEC('Address Decoding'!$AJ$81),$AD35&lt;=HEX2DEC('Address Decoding'!$AK$81)),Q$6,IF(AND($AD35&gt;HEX2DEC('Address Decoding'!$AK$81),$AD35&lt;=HEX2DEC('Address Decoding'!$AL$81)),"MIRROR",""))</f>
        <v/>
      </c>
      <c r="R35" s="145" t="str">
        <f>IF(AND($AD35&gt;=HEX2DEC('Address Decoding'!$AJ$82),$AD35&lt;=HEX2DEC('Address Decoding'!$AK$82)),R$6,IF(AND($AD35&gt;HEX2DEC('Address Decoding'!$AK$82),$AD35&lt;=HEX2DEC('Address Decoding'!$AL$82)),"MIRROR",""))</f>
        <v/>
      </c>
      <c r="S35" s="145" t="str">
        <f>IF(AND($AD35&gt;=HEX2DEC('Address Decoding'!$AJ$83),$AD35&lt;=HEX2DEC('Address Decoding'!$AK$83)),S$6,IF(AND($AD35&gt;HEX2DEC('Address Decoding'!$AK$83),$AD35&lt;=HEX2DEC('Address Decoding'!$AL$83)),"MIRROR",""))</f>
        <v/>
      </c>
      <c r="T35" s="145" t="str">
        <f>IF(AND($AD35&gt;=HEX2DEC('Address Decoding'!$AJ$84),$AD35&lt;=HEX2DEC('Address Decoding'!$AK$84)),T$6,IF(AND($AD35&gt;HEX2DEC('Address Decoding'!$AK$84),$AD35&lt;=HEX2DEC('Address Decoding'!$AL$84)),"MIRROR",""))</f>
        <v/>
      </c>
      <c r="U35" s="145" t="str">
        <f>IF(AND($AD35&gt;=HEX2DEC('Address Decoding'!$AJ$85),$AD35&lt;=HEX2DEC('Address Decoding'!$AK$85)),U$6,IF(AND($AD35&gt;HEX2DEC('Address Decoding'!$AK$85),$AD35&lt;=HEX2DEC('Address Decoding'!$AL$85)),"MIRROR",""))</f>
        <v/>
      </c>
      <c r="V35" s="145" t="str">
        <f>IF(AND($AD35&gt;=HEX2DEC('Address Decoding'!$AJ$86),$AD35&lt;=HEX2DEC('Address Decoding'!$AK$86)),V$6,IF(AND($AD35&gt;HEX2DEC('Address Decoding'!$AK$86),$AD35&lt;=HEX2DEC('Address Decoding'!$AL$86)),"MIRROR",""))</f>
        <v/>
      </c>
      <c r="W35" s="145" t="str">
        <f>IF(AND($AD35&gt;=HEX2DEC('Address Decoding'!$AJ$87),$AD35&lt;=HEX2DEC('Address Decoding'!$AK$87)),W$6,IF(AND($AD35&gt;HEX2DEC('Address Decoding'!$AK$87),$AD35&lt;=HEX2DEC('Address Decoding'!$AL$87)),"MIRROR",""))</f>
        <v/>
      </c>
      <c r="X35" s="146" t="str">
        <f>IF(AND($AD35&gt;=HEX2DEC('Address Decoding'!$AJ$88),$AD35&lt;=HEX2DEC('Address Decoding'!$AK$88)),X$6,IF(AND($AD35&gt;HEX2DEC('Address Decoding'!$AK$88),$AD35&lt;=HEX2DEC('Address Decoding'!$AL$88)),"MIRROR",""))</f>
        <v/>
      </c>
      <c r="Y35" s="142" t="str">
        <f>IF(AND($AD35&gt;=HEX2DEC('Address Decoding'!$AJ$89),$AD35&lt;=HEX2DEC('Address Decoding'!$AK$89)),Y$6,IF(AND($AD35&gt;HEX2DEC('Address Decoding'!$AK$89),$AD35&lt;=HEX2DEC('Address Decoding'!$AL$89)),"MIRROR",""))</f>
        <v/>
      </c>
      <c r="Z35" s="143" t="str">
        <f>IF(AND(HEX2DEC('Address Decoding'!$AJ$95)&gt;=$AD35,HEX2DEC('Address Decoding'!$AK$95)&lt;=$AD36),Z$6,"")</f>
        <v/>
      </c>
      <c r="AA35" s="144" t="str">
        <f>IF(AND(HEX2DEC('Address Decoding'!$AJ$96)&gt;=$AD35,HEX2DEC('Address Decoding'!$AK$96)&lt;=$AD36),AA$6,"")</f>
        <v/>
      </c>
      <c r="AB35" s="130" t="str">
        <f t="shared" si="2"/>
        <v>OK</v>
      </c>
      <c r="AD35" s="162">
        <f t="shared" si="3"/>
        <v>14336</v>
      </c>
      <c r="AE35" s="163">
        <f t="shared" si="4"/>
        <v>0</v>
      </c>
    </row>
    <row r="36" spans="2:31">
      <c r="B36" s="139" t="str">
        <f t="shared" si="0"/>
        <v>00003A00</v>
      </c>
      <c r="C36" s="140" t="s">
        <v>50</v>
      </c>
      <c r="D36" s="141" t="str">
        <f t="shared" si="1"/>
        <v>00003BFF</v>
      </c>
      <c r="E36" s="142" t="str">
        <f>IF(AND($AD36&gt;=HEX2DEC('Address Decoding'!$AJ$69),$AD36&lt;=HEX2DEC('Address Decoding'!$AK$69)),E$6,IF(AND($AD36&gt;HEX2DEC('Address Decoding'!$AK$69),$AD36&lt;=HEX2DEC('Address Decoding'!$AL$69)),"MIRROR",""))</f>
        <v/>
      </c>
      <c r="F36" s="143" t="str">
        <f>IF(AND($AD36&gt;=HEX2DEC('Address Decoding'!$AJ$70),$AD36&lt;=HEX2DEC('Address Decoding'!$AK$70)),F$6,IF(AND($AD36&gt;HEX2DEC('Address Decoding'!$AK$70),$AD36&lt;=HEX2DEC('Address Decoding'!$AL$70)),"MIRROR",""))</f>
        <v/>
      </c>
      <c r="G36" s="143" t="str">
        <f>IF(AND($AD36&gt;=HEX2DEC('Address Decoding'!$AJ$71),$AD36&lt;=HEX2DEC('Address Decoding'!$AK$71)),G$6,IF(AND($AD36&gt;HEX2DEC('Address Decoding'!$AK$71),$AD36&lt;=HEX2DEC('Address Decoding'!$AL$71)),"MIRROR",""))</f>
        <v/>
      </c>
      <c r="H36" s="143" t="str">
        <f>IF(AND($AD36&gt;=HEX2DEC('Address Decoding'!$AJ$72),$AD36&lt;=HEX2DEC('Address Decoding'!$AK$72)),H$6,IF(AND($AD36&gt;HEX2DEC('Address Decoding'!$AK$72),$AD36&lt;=HEX2DEC('Address Decoding'!$AL$72)),"MIRROR",""))</f>
        <v/>
      </c>
      <c r="I36" s="143" t="str">
        <f>IF(AND($AD36&gt;=HEX2DEC('Address Decoding'!$AJ$73),$AD36&lt;=HEX2DEC('Address Decoding'!$AK$73)),I$6,IF(AND($AD36&gt;HEX2DEC('Address Decoding'!$AK$73),$AD36&lt;=HEX2DEC('Address Decoding'!$AL$73)),"MIRROR",""))</f>
        <v/>
      </c>
      <c r="J36" s="143" t="str">
        <f>IF(AND($AD36&gt;=HEX2DEC('Address Decoding'!$AJ$74),$AD36&lt;=HEX2DEC('Address Decoding'!$AK$74)),J$6,IF(AND($AD36&gt;HEX2DEC('Address Decoding'!$AK$74),$AD36&lt;=HEX2DEC('Address Decoding'!$AL$74)),"MIRROR",""))</f>
        <v/>
      </c>
      <c r="K36" s="143" t="str">
        <f>IF(AND($AD36&gt;=HEX2DEC('Address Decoding'!$AJ$75),$AD36&lt;=HEX2DEC('Address Decoding'!$AK$75)),K$6,IF(AND($AD36&gt;HEX2DEC('Address Decoding'!$AK$75),$AD36&lt;=HEX2DEC('Address Decoding'!$AL$75)),"MIRROR",""))</f>
        <v/>
      </c>
      <c r="L36" s="143" t="str">
        <f>IF(AND($AD36&gt;=HEX2DEC('Address Decoding'!$AJ$76),$AD36&lt;=HEX2DEC('Address Decoding'!$AK$76)),L$6,IF(AND($AD36&gt;HEX2DEC('Address Decoding'!$AK$76),$AD36&lt;=HEX2DEC('Address Decoding'!$AL$76)),"MIRROR",""))</f>
        <v/>
      </c>
      <c r="M36" s="143" t="str">
        <f>IF(AND($AD36&gt;=HEX2DEC('Address Decoding'!$AJ$77),$AD36&lt;=HEX2DEC('Address Decoding'!$AK$77)),M$6,IF(AND($AD36&gt;HEX2DEC('Address Decoding'!$AK$77),$AD36&lt;=HEX2DEC('Address Decoding'!$AL$77)),"MIRROR",""))</f>
        <v/>
      </c>
      <c r="N36" s="144" t="str">
        <f>IF(AND($AD36&gt;=HEX2DEC('Address Decoding'!$AJ$78),$AD36&lt;=HEX2DEC('Address Decoding'!$AK$78)),N$6,IF(AND($AD36&gt;HEX2DEC('Address Decoding'!$AK$78),$AD36&lt;=HEX2DEC('Address Decoding'!$AL$78)),"MIRROR",""))</f>
        <v/>
      </c>
      <c r="O36" s="145" t="str">
        <f>IF(AND($AD36&gt;=HEX2DEC('Address Decoding'!$AJ$79),$AD36&lt;=HEX2DEC('Address Decoding'!$AK$79)),O$6,IF(AND($AD36&gt;HEX2DEC('Address Decoding'!$AK$79),$AD36&lt;=HEX2DEC('Address Decoding'!$AL$79)),"MIRROR",""))</f>
        <v/>
      </c>
      <c r="P36" s="145" t="str">
        <f>IF(AND($AD36&gt;=HEX2DEC('Address Decoding'!$AJ$80),$AD36&lt;=HEX2DEC('Address Decoding'!$AK$80)),P$6,IF(AND($AD36&gt;HEX2DEC('Address Decoding'!$AK$80),$AD36&lt;=HEX2DEC('Address Decoding'!$AL$80)),"MIRROR",""))</f>
        <v/>
      </c>
      <c r="Q36" s="145" t="str">
        <f>IF(AND($AD36&gt;=HEX2DEC('Address Decoding'!$AJ$81),$AD36&lt;=HEX2DEC('Address Decoding'!$AK$81)),Q$6,IF(AND($AD36&gt;HEX2DEC('Address Decoding'!$AK$81),$AD36&lt;=HEX2DEC('Address Decoding'!$AL$81)),"MIRROR",""))</f>
        <v/>
      </c>
      <c r="R36" s="145" t="str">
        <f>IF(AND($AD36&gt;=HEX2DEC('Address Decoding'!$AJ$82),$AD36&lt;=HEX2DEC('Address Decoding'!$AK$82)),R$6,IF(AND($AD36&gt;HEX2DEC('Address Decoding'!$AK$82),$AD36&lt;=HEX2DEC('Address Decoding'!$AL$82)),"MIRROR",""))</f>
        <v/>
      </c>
      <c r="S36" s="145" t="str">
        <f>IF(AND($AD36&gt;=HEX2DEC('Address Decoding'!$AJ$83),$AD36&lt;=HEX2DEC('Address Decoding'!$AK$83)),S$6,IF(AND($AD36&gt;HEX2DEC('Address Decoding'!$AK$83),$AD36&lt;=HEX2DEC('Address Decoding'!$AL$83)),"MIRROR",""))</f>
        <v/>
      </c>
      <c r="T36" s="145" t="str">
        <f>IF(AND($AD36&gt;=HEX2DEC('Address Decoding'!$AJ$84),$AD36&lt;=HEX2DEC('Address Decoding'!$AK$84)),T$6,IF(AND($AD36&gt;HEX2DEC('Address Decoding'!$AK$84),$AD36&lt;=HEX2DEC('Address Decoding'!$AL$84)),"MIRROR",""))</f>
        <v/>
      </c>
      <c r="U36" s="145" t="str">
        <f>IF(AND($AD36&gt;=HEX2DEC('Address Decoding'!$AJ$85),$AD36&lt;=HEX2DEC('Address Decoding'!$AK$85)),U$6,IF(AND($AD36&gt;HEX2DEC('Address Decoding'!$AK$85),$AD36&lt;=HEX2DEC('Address Decoding'!$AL$85)),"MIRROR",""))</f>
        <v/>
      </c>
      <c r="V36" s="145" t="str">
        <f>IF(AND($AD36&gt;=HEX2DEC('Address Decoding'!$AJ$86),$AD36&lt;=HEX2DEC('Address Decoding'!$AK$86)),V$6,IF(AND($AD36&gt;HEX2DEC('Address Decoding'!$AK$86),$AD36&lt;=HEX2DEC('Address Decoding'!$AL$86)),"MIRROR",""))</f>
        <v/>
      </c>
      <c r="W36" s="145" t="str">
        <f>IF(AND($AD36&gt;=HEX2DEC('Address Decoding'!$AJ$87),$AD36&lt;=HEX2DEC('Address Decoding'!$AK$87)),W$6,IF(AND($AD36&gt;HEX2DEC('Address Decoding'!$AK$87),$AD36&lt;=HEX2DEC('Address Decoding'!$AL$87)),"MIRROR",""))</f>
        <v/>
      </c>
      <c r="X36" s="146" t="str">
        <f>IF(AND($AD36&gt;=HEX2DEC('Address Decoding'!$AJ$88),$AD36&lt;=HEX2DEC('Address Decoding'!$AK$88)),X$6,IF(AND($AD36&gt;HEX2DEC('Address Decoding'!$AK$88),$AD36&lt;=HEX2DEC('Address Decoding'!$AL$88)),"MIRROR",""))</f>
        <v/>
      </c>
      <c r="Y36" s="142" t="str">
        <f>IF(AND($AD36&gt;=HEX2DEC('Address Decoding'!$AJ$89),$AD36&lt;=HEX2DEC('Address Decoding'!$AK$89)),Y$6,IF(AND($AD36&gt;HEX2DEC('Address Decoding'!$AK$89),$AD36&lt;=HEX2DEC('Address Decoding'!$AL$89)),"MIRROR",""))</f>
        <v/>
      </c>
      <c r="Z36" s="143" t="str">
        <f>IF(AND(HEX2DEC('Address Decoding'!$AJ$95)&gt;=$AD36,HEX2DEC('Address Decoding'!$AK$95)&lt;=$AD37),Z$6,"")</f>
        <v/>
      </c>
      <c r="AA36" s="144" t="str">
        <f>IF(AND(HEX2DEC('Address Decoding'!$AJ$96)&gt;=$AD36,HEX2DEC('Address Decoding'!$AK$96)&lt;=$AD37),AA$6,"")</f>
        <v/>
      </c>
      <c r="AB36" s="130" t="str">
        <f t="shared" si="2"/>
        <v>OK</v>
      </c>
      <c r="AD36" s="162">
        <f t="shared" si="3"/>
        <v>14848</v>
      </c>
      <c r="AE36" s="163">
        <f t="shared" si="4"/>
        <v>0</v>
      </c>
    </row>
    <row r="37" spans="2:31">
      <c r="B37" s="139" t="str">
        <f t="shared" si="0"/>
        <v>00003C00</v>
      </c>
      <c r="C37" s="140" t="s">
        <v>50</v>
      </c>
      <c r="D37" s="141" t="str">
        <f t="shared" si="1"/>
        <v>00003DFF</v>
      </c>
      <c r="E37" s="142" t="str">
        <f>IF(AND($AD37&gt;=HEX2DEC('Address Decoding'!$AJ$69),$AD37&lt;=HEX2DEC('Address Decoding'!$AK$69)),E$6,IF(AND($AD37&gt;HEX2DEC('Address Decoding'!$AK$69),$AD37&lt;=HEX2DEC('Address Decoding'!$AL$69)),"MIRROR",""))</f>
        <v/>
      </c>
      <c r="F37" s="143" t="str">
        <f>IF(AND($AD37&gt;=HEX2DEC('Address Decoding'!$AJ$70),$AD37&lt;=HEX2DEC('Address Decoding'!$AK$70)),F$6,IF(AND($AD37&gt;HEX2DEC('Address Decoding'!$AK$70),$AD37&lt;=HEX2DEC('Address Decoding'!$AL$70)),"MIRROR",""))</f>
        <v/>
      </c>
      <c r="G37" s="143" t="str">
        <f>IF(AND($AD37&gt;=HEX2DEC('Address Decoding'!$AJ$71),$AD37&lt;=HEX2DEC('Address Decoding'!$AK$71)),G$6,IF(AND($AD37&gt;HEX2DEC('Address Decoding'!$AK$71),$AD37&lt;=HEX2DEC('Address Decoding'!$AL$71)),"MIRROR",""))</f>
        <v/>
      </c>
      <c r="H37" s="143" t="str">
        <f>IF(AND($AD37&gt;=HEX2DEC('Address Decoding'!$AJ$72),$AD37&lt;=HEX2DEC('Address Decoding'!$AK$72)),H$6,IF(AND($AD37&gt;HEX2DEC('Address Decoding'!$AK$72),$AD37&lt;=HEX2DEC('Address Decoding'!$AL$72)),"MIRROR",""))</f>
        <v/>
      </c>
      <c r="I37" s="143" t="str">
        <f>IF(AND($AD37&gt;=HEX2DEC('Address Decoding'!$AJ$73),$AD37&lt;=HEX2DEC('Address Decoding'!$AK$73)),I$6,IF(AND($AD37&gt;HEX2DEC('Address Decoding'!$AK$73),$AD37&lt;=HEX2DEC('Address Decoding'!$AL$73)),"MIRROR",""))</f>
        <v/>
      </c>
      <c r="J37" s="143" t="str">
        <f>IF(AND($AD37&gt;=HEX2DEC('Address Decoding'!$AJ$74),$AD37&lt;=HEX2DEC('Address Decoding'!$AK$74)),J$6,IF(AND($AD37&gt;HEX2DEC('Address Decoding'!$AK$74),$AD37&lt;=HEX2DEC('Address Decoding'!$AL$74)),"MIRROR",""))</f>
        <v/>
      </c>
      <c r="K37" s="143" t="str">
        <f>IF(AND($AD37&gt;=HEX2DEC('Address Decoding'!$AJ$75),$AD37&lt;=HEX2DEC('Address Decoding'!$AK$75)),K$6,IF(AND($AD37&gt;HEX2DEC('Address Decoding'!$AK$75),$AD37&lt;=HEX2DEC('Address Decoding'!$AL$75)),"MIRROR",""))</f>
        <v/>
      </c>
      <c r="L37" s="143" t="str">
        <f>IF(AND($AD37&gt;=HEX2DEC('Address Decoding'!$AJ$76),$AD37&lt;=HEX2DEC('Address Decoding'!$AK$76)),L$6,IF(AND($AD37&gt;HEX2DEC('Address Decoding'!$AK$76),$AD37&lt;=HEX2DEC('Address Decoding'!$AL$76)),"MIRROR",""))</f>
        <v/>
      </c>
      <c r="M37" s="143" t="str">
        <f>IF(AND($AD37&gt;=HEX2DEC('Address Decoding'!$AJ$77),$AD37&lt;=HEX2DEC('Address Decoding'!$AK$77)),M$6,IF(AND($AD37&gt;HEX2DEC('Address Decoding'!$AK$77),$AD37&lt;=HEX2DEC('Address Decoding'!$AL$77)),"MIRROR",""))</f>
        <v/>
      </c>
      <c r="N37" s="144" t="str">
        <f>IF(AND($AD37&gt;=HEX2DEC('Address Decoding'!$AJ$78),$AD37&lt;=HEX2DEC('Address Decoding'!$AK$78)),N$6,IF(AND($AD37&gt;HEX2DEC('Address Decoding'!$AK$78),$AD37&lt;=HEX2DEC('Address Decoding'!$AL$78)),"MIRROR",""))</f>
        <v/>
      </c>
      <c r="O37" s="145" t="str">
        <f>IF(AND($AD37&gt;=HEX2DEC('Address Decoding'!$AJ$79),$AD37&lt;=HEX2DEC('Address Decoding'!$AK$79)),O$6,IF(AND($AD37&gt;HEX2DEC('Address Decoding'!$AK$79),$AD37&lt;=HEX2DEC('Address Decoding'!$AL$79)),"MIRROR",""))</f>
        <v/>
      </c>
      <c r="P37" s="145" t="str">
        <f>IF(AND($AD37&gt;=HEX2DEC('Address Decoding'!$AJ$80),$AD37&lt;=HEX2DEC('Address Decoding'!$AK$80)),P$6,IF(AND($AD37&gt;HEX2DEC('Address Decoding'!$AK$80),$AD37&lt;=HEX2DEC('Address Decoding'!$AL$80)),"MIRROR",""))</f>
        <v/>
      </c>
      <c r="Q37" s="145" t="str">
        <f>IF(AND($AD37&gt;=HEX2DEC('Address Decoding'!$AJ$81),$AD37&lt;=HEX2DEC('Address Decoding'!$AK$81)),Q$6,IF(AND($AD37&gt;HEX2DEC('Address Decoding'!$AK$81),$AD37&lt;=HEX2DEC('Address Decoding'!$AL$81)),"MIRROR",""))</f>
        <v/>
      </c>
      <c r="R37" s="145" t="str">
        <f>IF(AND($AD37&gt;=HEX2DEC('Address Decoding'!$AJ$82),$AD37&lt;=HEX2DEC('Address Decoding'!$AK$82)),R$6,IF(AND($AD37&gt;HEX2DEC('Address Decoding'!$AK$82),$AD37&lt;=HEX2DEC('Address Decoding'!$AL$82)),"MIRROR",""))</f>
        <v/>
      </c>
      <c r="S37" s="145" t="str">
        <f>IF(AND($AD37&gt;=HEX2DEC('Address Decoding'!$AJ$83),$AD37&lt;=HEX2DEC('Address Decoding'!$AK$83)),S$6,IF(AND($AD37&gt;HEX2DEC('Address Decoding'!$AK$83),$AD37&lt;=HEX2DEC('Address Decoding'!$AL$83)),"MIRROR",""))</f>
        <v/>
      </c>
      <c r="T37" s="145" t="str">
        <f>IF(AND($AD37&gt;=HEX2DEC('Address Decoding'!$AJ$84),$AD37&lt;=HEX2DEC('Address Decoding'!$AK$84)),T$6,IF(AND($AD37&gt;HEX2DEC('Address Decoding'!$AK$84),$AD37&lt;=HEX2DEC('Address Decoding'!$AL$84)),"MIRROR",""))</f>
        <v/>
      </c>
      <c r="U37" s="145" t="str">
        <f>IF(AND($AD37&gt;=HEX2DEC('Address Decoding'!$AJ$85),$AD37&lt;=HEX2DEC('Address Decoding'!$AK$85)),U$6,IF(AND($AD37&gt;HEX2DEC('Address Decoding'!$AK$85),$AD37&lt;=HEX2DEC('Address Decoding'!$AL$85)),"MIRROR",""))</f>
        <v/>
      </c>
      <c r="V37" s="145" t="str">
        <f>IF(AND($AD37&gt;=HEX2DEC('Address Decoding'!$AJ$86),$AD37&lt;=HEX2DEC('Address Decoding'!$AK$86)),V$6,IF(AND($AD37&gt;HEX2DEC('Address Decoding'!$AK$86),$AD37&lt;=HEX2DEC('Address Decoding'!$AL$86)),"MIRROR",""))</f>
        <v/>
      </c>
      <c r="W37" s="145" t="str">
        <f>IF(AND($AD37&gt;=HEX2DEC('Address Decoding'!$AJ$87),$AD37&lt;=HEX2DEC('Address Decoding'!$AK$87)),W$6,IF(AND($AD37&gt;HEX2DEC('Address Decoding'!$AK$87),$AD37&lt;=HEX2DEC('Address Decoding'!$AL$87)),"MIRROR",""))</f>
        <v/>
      </c>
      <c r="X37" s="146" t="str">
        <f>IF(AND($AD37&gt;=HEX2DEC('Address Decoding'!$AJ$88),$AD37&lt;=HEX2DEC('Address Decoding'!$AK$88)),X$6,IF(AND($AD37&gt;HEX2DEC('Address Decoding'!$AK$88),$AD37&lt;=HEX2DEC('Address Decoding'!$AL$88)),"MIRROR",""))</f>
        <v/>
      </c>
      <c r="Y37" s="142" t="str">
        <f>IF(AND($AD37&gt;=HEX2DEC('Address Decoding'!$AJ$89),$AD37&lt;=HEX2DEC('Address Decoding'!$AK$89)),Y$6,IF(AND($AD37&gt;HEX2DEC('Address Decoding'!$AK$89),$AD37&lt;=HEX2DEC('Address Decoding'!$AL$89)),"MIRROR",""))</f>
        <v/>
      </c>
      <c r="Z37" s="143" t="str">
        <f>IF(AND(HEX2DEC('Address Decoding'!$AJ$95)&gt;=$AD37,HEX2DEC('Address Decoding'!$AK$95)&lt;=$AD38),Z$6,"")</f>
        <v/>
      </c>
      <c r="AA37" s="144" t="str">
        <f>IF(AND(HEX2DEC('Address Decoding'!$AJ$96)&gt;=$AD37,HEX2DEC('Address Decoding'!$AK$96)&lt;=$AD38),AA$6,"")</f>
        <v/>
      </c>
      <c r="AB37" s="130" t="str">
        <f t="shared" si="2"/>
        <v>OK</v>
      </c>
      <c r="AD37" s="162">
        <f t="shared" si="3"/>
        <v>15360</v>
      </c>
      <c r="AE37" s="163">
        <f t="shared" si="4"/>
        <v>0</v>
      </c>
    </row>
    <row r="38" spans="2:31">
      <c r="B38" s="139" t="str">
        <f t="shared" si="0"/>
        <v>00003E00</v>
      </c>
      <c r="C38" s="140" t="s">
        <v>50</v>
      </c>
      <c r="D38" s="141" t="str">
        <f t="shared" si="1"/>
        <v>00003FFF</v>
      </c>
      <c r="E38" s="142" t="str">
        <f>IF(AND($AD38&gt;=HEX2DEC('Address Decoding'!$AJ$69),$AD38&lt;=HEX2DEC('Address Decoding'!$AK$69)),E$6,IF(AND($AD38&gt;HEX2DEC('Address Decoding'!$AK$69),$AD38&lt;=HEX2DEC('Address Decoding'!$AL$69)),"MIRROR",""))</f>
        <v/>
      </c>
      <c r="F38" s="143" t="str">
        <f>IF(AND($AD38&gt;=HEX2DEC('Address Decoding'!$AJ$70),$AD38&lt;=HEX2DEC('Address Decoding'!$AK$70)),F$6,IF(AND($AD38&gt;HEX2DEC('Address Decoding'!$AK$70),$AD38&lt;=HEX2DEC('Address Decoding'!$AL$70)),"MIRROR",""))</f>
        <v/>
      </c>
      <c r="G38" s="143" t="str">
        <f>IF(AND($AD38&gt;=HEX2DEC('Address Decoding'!$AJ$71),$AD38&lt;=HEX2DEC('Address Decoding'!$AK$71)),G$6,IF(AND($AD38&gt;HEX2DEC('Address Decoding'!$AK$71),$AD38&lt;=HEX2DEC('Address Decoding'!$AL$71)),"MIRROR",""))</f>
        <v/>
      </c>
      <c r="H38" s="143" t="str">
        <f>IF(AND($AD38&gt;=HEX2DEC('Address Decoding'!$AJ$72),$AD38&lt;=HEX2DEC('Address Decoding'!$AK$72)),H$6,IF(AND($AD38&gt;HEX2DEC('Address Decoding'!$AK$72),$AD38&lt;=HEX2DEC('Address Decoding'!$AL$72)),"MIRROR",""))</f>
        <v/>
      </c>
      <c r="I38" s="143" t="str">
        <f>IF(AND($AD38&gt;=HEX2DEC('Address Decoding'!$AJ$73),$AD38&lt;=HEX2DEC('Address Decoding'!$AK$73)),I$6,IF(AND($AD38&gt;HEX2DEC('Address Decoding'!$AK$73),$AD38&lt;=HEX2DEC('Address Decoding'!$AL$73)),"MIRROR",""))</f>
        <v/>
      </c>
      <c r="J38" s="143" t="str">
        <f>IF(AND($AD38&gt;=HEX2DEC('Address Decoding'!$AJ$74),$AD38&lt;=HEX2DEC('Address Decoding'!$AK$74)),J$6,IF(AND($AD38&gt;HEX2DEC('Address Decoding'!$AK$74),$AD38&lt;=HEX2DEC('Address Decoding'!$AL$74)),"MIRROR",""))</f>
        <v/>
      </c>
      <c r="K38" s="143" t="str">
        <f>IF(AND($AD38&gt;=HEX2DEC('Address Decoding'!$AJ$75),$AD38&lt;=HEX2DEC('Address Decoding'!$AK$75)),K$6,IF(AND($AD38&gt;HEX2DEC('Address Decoding'!$AK$75),$AD38&lt;=HEX2DEC('Address Decoding'!$AL$75)),"MIRROR",""))</f>
        <v/>
      </c>
      <c r="L38" s="143" t="str">
        <f>IF(AND($AD38&gt;=HEX2DEC('Address Decoding'!$AJ$76),$AD38&lt;=HEX2DEC('Address Decoding'!$AK$76)),L$6,IF(AND($AD38&gt;HEX2DEC('Address Decoding'!$AK$76),$AD38&lt;=HEX2DEC('Address Decoding'!$AL$76)),"MIRROR",""))</f>
        <v/>
      </c>
      <c r="M38" s="143" t="str">
        <f>IF(AND($AD38&gt;=HEX2DEC('Address Decoding'!$AJ$77),$AD38&lt;=HEX2DEC('Address Decoding'!$AK$77)),M$6,IF(AND($AD38&gt;HEX2DEC('Address Decoding'!$AK$77),$AD38&lt;=HEX2DEC('Address Decoding'!$AL$77)),"MIRROR",""))</f>
        <v/>
      </c>
      <c r="N38" s="144" t="str">
        <f>IF(AND($AD38&gt;=HEX2DEC('Address Decoding'!$AJ$78),$AD38&lt;=HEX2DEC('Address Decoding'!$AK$78)),N$6,IF(AND($AD38&gt;HEX2DEC('Address Decoding'!$AK$78),$AD38&lt;=HEX2DEC('Address Decoding'!$AL$78)),"MIRROR",""))</f>
        <v/>
      </c>
      <c r="O38" s="145" t="str">
        <f>IF(AND($AD38&gt;=HEX2DEC('Address Decoding'!$AJ$79),$AD38&lt;=HEX2DEC('Address Decoding'!$AK$79)),O$6,IF(AND($AD38&gt;HEX2DEC('Address Decoding'!$AK$79),$AD38&lt;=HEX2DEC('Address Decoding'!$AL$79)),"MIRROR",""))</f>
        <v/>
      </c>
      <c r="P38" s="145" t="str">
        <f>IF(AND($AD38&gt;=HEX2DEC('Address Decoding'!$AJ$80),$AD38&lt;=HEX2DEC('Address Decoding'!$AK$80)),P$6,IF(AND($AD38&gt;HEX2DEC('Address Decoding'!$AK$80),$AD38&lt;=HEX2DEC('Address Decoding'!$AL$80)),"MIRROR",""))</f>
        <v/>
      </c>
      <c r="Q38" s="145" t="str">
        <f>IF(AND($AD38&gt;=HEX2DEC('Address Decoding'!$AJ$81),$AD38&lt;=HEX2DEC('Address Decoding'!$AK$81)),Q$6,IF(AND($AD38&gt;HEX2DEC('Address Decoding'!$AK$81),$AD38&lt;=HEX2DEC('Address Decoding'!$AL$81)),"MIRROR",""))</f>
        <v/>
      </c>
      <c r="R38" s="145" t="str">
        <f>IF(AND($AD38&gt;=HEX2DEC('Address Decoding'!$AJ$82),$AD38&lt;=HEX2DEC('Address Decoding'!$AK$82)),R$6,IF(AND($AD38&gt;HEX2DEC('Address Decoding'!$AK$82),$AD38&lt;=HEX2DEC('Address Decoding'!$AL$82)),"MIRROR",""))</f>
        <v/>
      </c>
      <c r="S38" s="145" t="str">
        <f>IF(AND($AD38&gt;=HEX2DEC('Address Decoding'!$AJ$83),$AD38&lt;=HEX2DEC('Address Decoding'!$AK$83)),S$6,IF(AND($AD38&gt;HEX2DEC('Address Decoding'!$AK$83),$AD38&lt;=HEX2DEC('Address Decoding'!$AL$83)),"MIRROR",""))</f>
        <v/>
      </c>
      <c r="T38" s="145" t="str">
        <f>IF(AND($AD38&gt;=HEX2DEC('Address Decoding'!$AJ$84),$AD38&lt;=HEX2DEC('Address Decoding'!$AK$84)),T$6,IF(AND($AD38&gt;HEX2DEC('Address Decoding'!$AK$84),$AD38&lt;=HEX2DEC('Address Decoding'!$AL$84)),"MIRROR",""))</f>
        <v/>
      </c>
      <c r="U38" s="145" t="str">
        <f>IF(AND($AD38&gt;=HEX2DEC('Address Decoding'!$AJ$85),$AD38&lt;=HEX2DEC('Address Decoding'!$AK$85)),U$6,IF(AND($AD38&gt;HEX2DEC('Address Decoding'!$AK$85),$AD38&lt;=HEX2DEC('Address Decoding'!$AL$85)),"MIRROR",""))</f>
        <v/>
      </c>
      <c r="V38" s="145" t="str">
        <f>IF(AND($AD38&gt;=HEX2DEC('Address Decoding'!$AJ$86),$AD38&lt;=HEX2DEC('Address Decoding'!$AK$86)),V$6,IF(AND($AD38&gt;HEX2DEC('Address Decoding'!$AK$86),$AD38&lt;=HEX2DEC('Address Decoding'!$AL$86)),"MIRROR",""))</f>
        <v/>
      </c>
      <c r="W38" s="145" t="str">
        <f>IF(AND($AD38&gt;=HEX2DEC('Address Decoding'!$AJ$87),$AD38&lt;=HEX2DEC('Address Decoding'!$AK$87)),W$6,IF(AND($AD38&gt;HEX2DEC('Address Decoding'!$AK$87),$AD38&lt;=HEX2DEC('Address Decoding'!$AL$87)),"MIRROR",""))</f>
        <v/>
      </c>
      <c r="X38" s="146" t="str">
        <f>IF(AND($AD38&gt;=HEX2DEC('Address Decoding'!$AJ$88),$AD38&lt;=HEX2DEC('Address Decoding'!$AK$88)),X$6,IF(AND($AD38&gt;HEX2DEC('Address Decoding'!$AK$88),$AD38&lt;=HEX2DEC('Address Decoding'!$AL$88)),"MIRROR",""))</f>
        <v/>
      </c>
      <c r="Y38" s="142" t="str">
        <f>IF(AND($AD38&gt;=HEX2DEC('Address Decoding'!$AJ$89),$AD38&lt;=HEX2DEC('Address Decoding'!$AK$89)),Y$6,IF(AND($AD38&gt;HEX2DEC('Address Decoding'!$AK$89),$AD38&lt;=HEX2DEC('Address Decoding'!$AL$89)),"MIRROR",""))</f>
        <v/>
      </c>
      <c r="Z38" s="143" t="str">
        <f>IF(AND(HEX2DEC('Address Decoding'!$AJ$95)&gt;=$AD38,HEX2DEC('Address Decoding'!$AK$95)&lt;=$AD39),Z$6,"")</f>
        <v/>
      </c>
      <c r="AA38" s="144" t="str">
        <f>IF(AND(HEX2DEC('Address Decoding'!$AJ$96)&gt;=$AD38,HEX2DEC('Address Decoding'!$AK$96)&lt;=$AD39),AA$6,"")</f>
        <v/>
      </c>
      <c r="AB38" s="130" t="str">
        <f t="shared" si="2"/>
        <v>OK</v>
      </c>
      <c r="AD38" s="162">
        <f t="shared" si="3"/>
        <v>15872</v>
      </c>
      <c r="AE38" s="163">
        <f t="shared" si="4"/>
        <v>0</v>
      </c>
    </row>
    <row r="39" spans="2:31">
      <c r="B39" s="139" t="str">
        <f t="shared" ref="B39:B70" si="5">DEC2HEX(AD39,8)</f>
        <v>00004000</v>
      </c>
      <c r="C39" s="140" t="s">
        <v>50</v>
      </c>
      <c r="D39" s="141" t="str">
        <f t="shared" ref="D39:D70" si="6">DEC2HEX(AD39+$I$2-1,8)</f>
        <v>000041FF</v>
      </c>
      <c r="E39" s="142" t="str">
        <f>IF(AND($AD39&gt;=HEX2DEC('Address Decoding'!$AJ$69),$AD39&lt;=HEX2DEC('Address Decoding'!$AK$69)),E$6,IF(AND($AD39&gt;HEX2DEC('Address Decoding'!$AK$69),$AD39&lt;=HEX2DEC('Address Decoding'!$AL$69)),"MIRROR",""))</f>
        <v/>
      </c>
      <c r="F39" s="143" t="str">
        <f>IF(AND($AD39&gt;=HEX2DEC('Address Decoding'!$AJ$70),$AD39&lt;=HEX2DEC('Address Decoding'!$AK$70)),F$6,IF(AND($AD39&gt;HEX2DEC('Address Decoding'!$AK$70),$AD39&lt;=HEX2DEC('Address Decoding'!$AL$70)),"MIRROR",""))</f>
        <v/>
      </c>
      <c r="G39" s="143" t="str">
        <f>IF(AND($AD39&gt;=HEX2DEC('Address Decoding'!$AJ$71),$AD39&lt;=HEX2DEC('Address Decoding'!$AK$71)),G$6,IF(AND($AD39&gt;HEX2DEC('Address Decoding'!$AK$71),$AD39&lt;=HEX2DEC('Address Decoding'!$AL$71)),"MIRROR",""))</f>
        <v/>
      </c>
      <c r="H39" s="143" t="str">
        <f>IF(AND($AD39&gt;=HEX2DEC('Address Decoding'!$AJ$72),$AD39&lt;=HEX2DEC('Address Decoding'!$AK$72)),H$6,IF(AND($AD39&gt;HEX2DEC('Address Decoding'!$AK$72),$AD39&lt;=HEX2DEC('Address Decoding'!$AL$72)),"MIRROR",""))</f>
        <v/>
      </c>
      <c r="I39" s="143" t="str">
        <f>IF(AND($AD39&gt;=HEX2DEC('Address Decoding'!$AJ$73),$AD39&lt;=HEX2DEC('Address Decoding'!$AK$73)),I$6,IF(AND($AD39&gt;HEX2DEC('Address Decoding'!$AK$73),$AD39&lt;=HEX2DEC('Address Decoding'!$AL$73)),"MIRROR",""))</f>
        <v/>
      </c>
      <c r="J39" s="143" t="str">
        <f>IF(AND($AD39&gt;=HEX2DEC('Address Decoding'!$AJ$74),$AD39&lt;=HEX2DEC('Address Decoding'!$AK$74)),J$6,IF(AND($AD39&gt;HEX2DEC('Address Decoding'!$AK$74),$AD39&lt;=HEX2DEC('Address Decoding'!$AL$74)),"MIRROR",""))</f>
        <v/>
      </c>
      <c r="K39" s="143" t="str">
        <f>IF(AND($AD39&gt;=HEX2DEC('Address Decoding'!$AJ$75),$AD39&lt;=HEX2DEC('Address Decoding'!$AK$75)),K$6,IF(AND($AD39&gt;HEX2DEC('Address Decoding'!$AK$75),$AD39&lt;=HEX2DEC('Address Decoding'!$AL$75)),"MIRROR",""))</f>
        <v/>
      </c>
      <c r="L39" s="143" t="str">
        <f>IF(AND($AD39&gt;=HEX2DEC('Address Decoding'!$AJ$76),$AD39&lt;=HEX2DEC('Address Decoding'!$AK$76)),L$6,IF(AND($AD39&gt;HEX2DEC('Address Decoding'!$AK$76),$AD39&lt;=HEX2DEC('Address Decoding'!$AL$76)),"MIRROR",""))</f>
        <v/>
      </c>
      <c r="M39" s="143" t="str">
        <f>IF(AND($AD39&gt;=HEX2DEC('Address Decoding'!$AJ$77),$AD39&lt;=HEX2DEC('Address Decoding'!$AK$77)),M$6,IF(AND($AD39&gt;HEX2DEC('Address Decoding'!$AK$77),$AD39&lt;=HEX2DEC('Address Decoding'!$AL$77)),"MIRROR",""))</f>
        <v/>
      </c>
      <c r="N39" s="144" t="str">
        <f>IF(AND($AD39&gt;=HEX2DEC('Address Decoding'!$AJ$78),$AD39&lt;=HEX2DEC('Address Decoding'!$AK$78)),N$6,IF(AND($AD39&gt;HEX2DEC('Address Decoding'!$AK$78),$AD39&lt;=HEX2DEC('Address Decoding'!$AL$78)),"MIRROR",""))</f>
        <v/>
      </c>
      <c r="O39" s="145" t="str">
        <f>IF(AND($AD39&gt;=HEX2DEC('Address Decoding'!$AJ$79),$AD39&lt;=HEX2DEC('Address Decoding'!$AK$79)),O$6,IF(AND($AD39&gt;HEX2DEC('Address Decoding'!$AK$79),$AD39&lt;=HEX2DEC('Address Decoding'!$AL$79)),"MIRROR",""))</f>
        <v/>
      </c>
      <c r="P39" s="145" t="str">
        <f>IF(AND($AD39&gt;=HEX2DEC('Address Decoding'!$AJ$80),$AD39&lt;=HEX2DEC('Address Decoding'!$AK$80)),P$6,IF(AND($AD39&gt;HEX2DEC('Address Decoding'!$AK$80),$AD39&lt;=HEX2DEC('Address Decoding'!$AL$80)),"MIRROR",""))</f>
        <v/>
      </c>
      <c r="Q39" s="145" t="str">
        <f>IF(AND($AD39&gt;=HEX2DEC('Address Decoding'!$AJ$81),$AD39&lt;=HEX2DEC('Address Decoding'!$AK$81)),Q$6,IF(AND($AD39&gt;HEX2DEC('Address Decoding'!$AK$81),$AD39&lt;=HEX2DEC('Address Decoding'!$AL$81)),"MIRROR",""))</f>
        <v/>
      </c>
      <c r="R39" s="145" t="str">
        <f>IF(AND($AD39&gt;=HEX2DEC('Address Decoding'!$AJ$82),$AD39&lt;=HEX2DEC('Address Decoding'!$AK$82)),R$6,IF(AND($AD39&gt;HEX2DEC('Address Decoding'!$AK$82),$AD39&lt;=HEX2DEC('Address Decoding'!$AL$82)),"MIRROR",""))</f>
        <v/>
      </c>
      <c r="S39" s="145" t="str">
        <f>IF(AND($AD39&gt;=HEX2DEC('Address Decoding'!$AJ$83),$AD39&lt;=HEX2DEC('Address Decoding'!$AK$83)),S$6,IF(AND($AD39&gt;HEX2DEC('Address Decoding'!$AK$83),$AD39&lt;=HEX2DEC('Address Decoding'!$AL$83)),"MIRROR",""))</f>
        <v/>
      </c>
      <c r="T39" s="145" t="str">
        <f>IF(AND($AD39&gt;=HEX2DEC('Address Decoding'!$AJ$84),$AD39&lt;=HEX2DEC('Address Decoding'!$AK$84)),T$6,IF(AND($AD39&gt;HEX2DEC('Address Decoding'!$AK$84),$AD39&lt;=HEX2DEC('Address Decoding'!$AL$84)),"MIRROR",""))</f>
        <v/>
      </c>
      <c r="U39" s="145" t="str">
        <f>IF(AND($AD39&gt;=HEX2DEC('Address Decoding'!$AJ$85),$AD39&lt;=HEX2DEC('Address Decoding'!$AK$85)),U$6,IF(AND($AD39&gt;HEX2DEC('Address Decoding'!$AK$85),$AD39&lt;=HEX2DEC('Address Decoding'!$AL$85)),"MIRROR",""))</f>
        <v/>
      </c>
      <c r="V39" s="145" t="str">
        <f>IF(AND($AD39&gt;=HEX2DEC('Address Decoding'!$AJ$86),$AD39&lt;=HEX2DEC('Address Decoding'!$AK$86)),V$6,IF(AND($AD39&gt;HEX2DEC('Address Decoding'!$AK$86),$AD39&lt;=HEX2DEC('Address Decoding'!$AL$86)),"MIRROR",""))</f>
        <v/>
      </c>
      <c r="W39" s="145" t="str">
        <f>IF(AND($AD39&gt;=HEX2DEC('Address Decoding'!$AJ$87),$AD39&lt;=HEX2DEC('Address Decoding'!$AK$87)),W$6,IF(AND($AD39&gt;HEX2DEC('Address Decoding'!$AK$87),$AD39&lt;=HEX2DEC('Address Decoding'!$AL$87)),"MIRROR",""))</f>
        <v/>
      </c>
      <c r="X39" s="146" t="str">
        <f>IF(AND($AD39&gt;=HEX2DEC('Address Decoding'!$AJ$88),$AD39&lt;=HEX2DEC('Address Decoding'!$AK$88)),X$6,IF(AND($AD39&gt;HEX2DEC('Address Decoding'!$AK$88),$AD39&lt;=HEX2DEC('Address Decoding'!$AL$88)),"MIRROR",""))</f>
        <v/>
      </c>
      <c r="Y39" s="142" t="str">
        <f>IF(AND($AD39&gt;=HEX2DEC('Address Decoding'!$AJ$89),$AD39&lt;=HEX2DEC('Address Decoding'!$AK$89)),Y$6,IF(AND($AD39&gt;HEX2DEC('Address Decoding'!$AK$89),$AD39&lt;=HEX2DEC('Address Decoding'!$AL$89)),"MIRROR",""))</f>
        <v/>
      </c>
      <c r="Z39" s="143" t="str">
        <f>IF(AND(HEX2DEC('Address Decoding'!$AJ$95)&gt;=$AD39,HEX2DEC('Address Decoding'!$AK$95)&lt;=$AD40),Z$6,"")</f>
        <v/>
      </c>
      <c r="AA39" s="144" t="str">
        <f>IF(AND(HEX2DEC('Address Decoding'!$AJ$96)&gt;=$AD39,HEX2DEC('Address Decoding'!$AK$96)&lt;=$AD40),AA$6,"")</f>
        <v/>
      </c>
      <c r="AB39" s="130" t="str">
        <f t="shared" si="2"/>
        <v>OK</v>
      </c>
      <c r="AD39" s="162">
        <f t="shared" si="3"/>
        <v>16384</v>
      </c>
      <c r="AE39" s="163">
        <f t="shared" si="4"/>
        <v>0</v>
      </c>
    </row>
    <row r="40" spans="2:31">
      <c r="B40" s="139" t="str">
        <f t="shared" si="5"/>
        <v>00004200</v>
      </c>
      <c r="C40" s="140" t="s">
        <v>50</v>
      </c>
      <c r="D40" s="141" t="str">
        <f t="shared" si="6"/>
        <v>000043FF</v>
      </c>
      <c r="E40" s="142" t="str">
        <f>IF(AND($AD40&gt;=HEX2DEC('Address Decoding'!$AJ$69),$AD40&lt;=HEX2DEC('Address Decoding'!$AK$69)),E$6,IF(AND($AD40&gt;HEX2DEC('Address Decoding'!$AK$69),$AD40&lt;=HEX2DEC('Address Decoding'!$AL$69)),"MIRROR",""))</f>
        <v/>
      </c>
      <c r="F40" s="143" t="str">
        <f>IF(AND($AD40&gt;=HEX2DEC('Address Decoding'!$AJ$70),$AD40&lt;=HEX2DEC('Address Decoding'!$AK$70)),F$6,IF(AND($AD40&gt;HEX2DEC('Address Decoding'!$AK$70),$AD40&lt;=HEX2DEC('Address Decoding'!$AL$70)),"MIRROR",""))</f>
        <v/>
      </c>
      <c r="G40" s="143" t="str">
        <f>IF(AND($AD40&gt;=HEX2DEC('Address Decoding'!$AJ$71),$AD40&lt;=HEX2DEC('Address Decoding'!$AK$71)),G$6,IF(AND($AD40&gt;HEX2DEC('Address Decoding'!$AK$71),$AD40&lt;=HEX2DEC('Address Decoding'!$AL$71)),"MIRROR",""))</f>
        <v/>
      </c>
      <c r="H40" s="143" t="str">
        <f>IF(AND($AD40&gt;=HEX2DEC('Address Decoding'!$AJ$72),$AD40&lt;=HEX2DEC('Address Decoding'!$AK$72)),H$6,IF(AND($AD40&gt;HEX2DEC('Address Decoding'!$AK$72),$AD40&lt;=HEX2DEC('Address Decoding'!$AL$72)),"MIRROR",""))</f>
        <v/>
      </c>
      <c r="I40" s="143" t="str">
        <f>IF(AND($AD40&gt;=HEX2DEC('Address Decoding'!$AJ$73),$AD40&lt;=HEX2DEC('Address Decoding'!$AK$73)),I$6,IF(AND($AD40&gt;HEX2DEC('Address Decoding'!$AK$73),$AD40&lt;=HEX2DEC('Address Decoding'!$AL$73)),"MIRROR",""))</f>
        <v/>
      </c>
      <c r="J40" s="143" t="str">
        <f>IF(AND($AD40&gt;=HEX2DEC('Address Decoding'!$AJ$74),$AD40&lt;=HEX2DEC('Address Decoding'!$AK$74)),J$6,IF(AND($AD40&gt;HEX2DEC('Address Decoding'!$AK$74),$AD40&lt;=HEX2DEC('Address Decoding'!$AL$74)),"MIRROR",""))</f>
        <v/>
      </c>
      <c r="K40" s="143" t="str">
        <f>IF(AND($AD40&gt;=HEX2DEC('Address Decoding'!$AJ$75),$AD40&lt;=HEX2DEC('Address Decoding'!$AK$75)),K$6,IF(AND($AD40&gt;HEX2DEC('Address Decoding'!$AK$75),$AD40&lt;=HEX2DEC('Address Decoding'!$AL$75)),"MIRROR",""))</f>
        <v/>
      </c>
      <c r="L40" s="143" t="str">
        <f>IF(AND($AD40&gt;=HEX2DEC('Address Decoding'!$AJ$76),$AD40&lt;=HEX2DEC('Address Decoding'!$AK$76)),L$6,IF(AND($AD40&gt;HEX2DEC('Address Decoding'!$AK$76),$AD40&lt;=HEX2DEC('Address Decoding'!$AL$76)),"MIRROR",""))</f>
        <v/>
      </c>
      <c r="M40" s="143" t="str">
        <f>IF(AND($AD40&gt;=HEX2DEC('Address Decoding'!$AJ$77),$AD40&lt;=HEX2DEC('Address Decoding'!$AK$77)),M$6,IF(AND($AD40&gt;HEX2DEC('Address Decoding'!$AK$77),$AD40&lt;=HEX2DEC('Address Decoding'!$AL$77)),"MIRROR",""))</f>
        <v/>
      </c>
      <c r="N40" s="144" t="str">
        <f>IF(AND($AD40&gt;=HEX2DEC('Address Decoding'!$AJ$78),$AD40&lt;=HEX2DEC('Address Decoding'!$AK$78)),N$6,IF(AND($AD40&gt;HEX2DEC('Address Decoding'!$AK$78),$AD40&lt;=HEX2DEC('Address Decoding'!$AL$78)),"MIRROR",""))</f>
        <v/>
      </c>
      <c r="O40" s="145" t="str">
        <f>IF(AND($AD40&gt;=HEX2DEC('Address Decoding'!$AJ$79),$AD40&lt;=HEX2DEC('Address Decoding'!$AK$79)),O$6,IF(AND($AD40&gt;HEX2DEC('Address Decoding'!$AK$79),$AD40&lt;=HEX2DEC('Address Decoding'!$AL$79)),"MIRROR",""))</f>
        <v/>
      </c>
      <c r="P40" s="145" t="str">
        <f>IF(AND($AD40&gt;=HEX2DEC('Address Decoding'!$AJ$80),$AD40&lt;=HEX2DEC('Address Decoding'!$AK$80)),P$6,IF(AND($AD40&gt;HEX2DEC('Address Decoding'!$AK$80),$AD40&lt;=HEX2DEC('Address Decoding'!$AL$80)),"MIRROR",""))</f>
        <v/>
      </c>
      <c r="Q40" s="145" t="str">
        <f>IF(AND($AD40&gt;=HEX2DEC('Address Decoding'!$AJ$81),$AD40&lt;=HEX2DEC('Address Decoding'!$AK$81)),Q$6,IF(AND($AD40&gt;HEX2DEC('Address Decoding'!$AK$81),$AD40&lt;=HEX2DEC('Address Decoding'!$AL$81)),"MIRROR",""))</f>
        <v/>
      </c>
      <c r="R40" s="145" t="str">
        <f>IF(AND($AD40&gt;=HEX2DEC('Address Decoding'!$AJ$82),$AD40&lt;=HEX2DEC('Address Decoding'!$AK$82)),R$6,IF(AND($AD40&gt;HEX2DEC('Address Decoding'!$AK$82),$AD40&lt;=HEX2DEC('Address Decoding'!$AL$82)),"MIRROR",""))</f>
        <v/>
      </c>
      <c r="S40" s="145" t="str">
        <f>IF(AND($AD40&gt;=HEX2DEC('Address Decoding'!$AJ$83),$AD40&lt;=HEX2DEC('Address Decoding'!$AK$83)),S$6,IF(AND($AD40&gt;HEX2DEC('Address Decoding'!$AK$83),$AD40&lt;=HEX2DEC('Address Decoding'!$AL$83)),"MIRROR",""))</f>
        <v/>
      </c>
      <c r="T40" s="145" t="str">
        <f>IF(AND($AD40&gt;=HEX2DEC('Address Decoding'!$AJ$84),$AD40&lt;=HEX2DEC('Address Decoding'!$AK$84)),T$6,IF(AND($AD40&gt;HEX2DEC('Address Decoding'!$AK$84),$AD40&lt;=HEX2DEC('Address Decoding'!$AL$84)),"MIRROR",""))</f>
        <v/>
      </c>
      <c r="U40" s="145" t="str">
        <f>IF(AND($AD40&gt;=HEX2DEC('Address Decoding'!$AJ$85),$AD40&lt;=HEX2DEC('Address Decoding'!$AK$85)),U$6,IF(AND($AD40&gt;HEX2DEC('Address Decoding'!$AK$85),$AD40&lt;=HEX2DEC('Address Decoding'!$AL$85)),"MIRROR",""))</f>
        <v/>
      </c>
      <c r="V40" s="145" t="str">
        <f>IF(AND($AD40&gt;=HEX2DEC('Address Decoding'!$AJ$86),$AD40&lt;=HEX2DEC('Address Decoding'!$AK$86)),V$6,IF(AND($AD40&gt;HEX2DEC('Address Decoding'!$AK$86),$AD40&lt;=HEX2DEC('Address Decoding'!$AL$86)),"MIRROR",""))</f>
        <v/>
      </c>
      <c r="W40" s="145" t="str">
        <f>IF(AND($AD40&gt;=HEX2DEC('Address Decoding'!$AJ$87),$AD40&lt;=HEX2DEC('Address Decoding'!$AK$87)),W$6,IF(AND($AD40&gt;HEX2DEC('Address Decoding'!$AK$87),$AD40&lt;=HEX2DEC('Address Decoding'!$AL$87)),"MIRROR",""))</f>
        <v/>
      </c>
      <c r="X40" s="146" t="str">
        <f>IF(AND($AD40&gt;=HEX2DEC('Address Decoding'!$AJ$88),$AD40&lt;=HEX2DEC('Address Decoding'!$AK$88)),X$6,IF(AND($AD40&gt;HEX2DEC('Address Decoding'!$AK$88),$AD40&lt;=HEX2DEC('Address Decoding'!$AL$88)),"MIRROR",""))</f>
        <v/>
      </c>
      <c r="Y40" s="142" t="str">
        <f>IF(AND($AD40&gt;=HEX2DEC('Address Decoding'!$AJ$89),$AD40&lt;=HEX2DEC('Address Decoding'!$AK$89)),Y$6,IF(AND($AD40&gt;HEX2DEC('Address Decoding'!$AK$89),$AD40&lt;=HEX2DEC('Address Decoding'!$AL$89)),"MIRROR",""))</f>
        <v/>
      </c>
      <c r="Z40" s="143" t="str">
        <f>IF(AND(HEX2DEC('Address Decoding'!$AJ$95)&gt;=$AD40,HEX2DEC('Address Decoding'!$AK$95)&lt;=$AD41),Z$6,"")</f>
        <v/>
      </c>
      <c r="AA40" s="144" t="str">
        <f>IF(AND(HEX2DEC('Address Decoding'!$AJ$96)&gt;=$AD40,HEX2DEC('Address Decoding'!$AK$96)&lt;=$AD41),AA$6,"")</f>
        <v/>
      </c>
      <c r="AB40" s="130" t="str">
        <f t="shared" si="2"/>
        <v>OK</v>
      </c>
      <c r="AD40" s="162">
        <f t="shared" ref="AD40:AD71" si="7">AD39+$I$2</f>
        <v>16896</v>
      </c>
      <c r="AE40" s="163">
        <f t="shared" si="4"/>
        <v>0</v>
      </c>
    </row>
    <row r="41" spans="2:31">
      <c r="B41" s="139" t="str">
        <f t="shared" si="5"/>
        <v>00004400</v>
      </c>
      <c r="C41" s="140" t="s">
        <v>50</v>
      </c>
      <c r="D41" s="141" t="str">
        <f t="shared" si="6"/>
        <v>000045FF</v>
      </c>
      <c r="E41" s="142" t="str">
        <f>IF(AND($AD41&gt;=HEX2DEC('Address Decoding'!$AJ$69),$AD41&lt;=HEX2DEC('Address Decoding'!$AK$69)),E$6,IF(AND($AD41&gt;HEX2DEC('Address Decoding'!$AK$69),$AD41&lt;=HEX2DEC('Address Decoding'!$AL$69)),"MIRROR",""))</f>
        <v/>
      </c>
      <c r="F41" s="143" t="str">
        <f>IF(AND($AD41&gt;=HEX2DEC('Address Decoding'!$AJ$70),$AD41&lt;=HEX2DEC('Address Decoding'!$AK$70)),F$6,IF(AND($AD41&gt;HEX2DEC('Address Decoding'!$AK$70),$AD41&lt;=HEX2DEC('Address Decoding'!$AL$70)),"MIRROR",""))</f>
        <v/>
      </c>
      <c r="G41" s="143" t="str">
        <f>IF(AND($AD41&gt;=HEX2DEC('Address Decoding'!$AJ$71),$AD41&lt;=HEX2DEC('Address Decoding'!$AK$71)),G$6,IF(AND($AD41&gt;HEX2DEC('Address Decoding'!$AK$71),$AD41&lt;=HEX2DEC('Address Decoding'!$AL$71)),"MIRROR",""))</f>
        <v/>
      </c>
      <c r="H41" s="143" t="str">
        <f>IF(AND($AD41&gt;=HEX2DEC('Address Decoding'!$AJ$72),$AD41&lt;=HEX2DEC('Address Decoding'!$AK$72)),H$6,IF(AND($AD41&gt;HEX2DEC('Address Decoding'!$AK$72),$AD41&lt;=HEX2DEC('Address Decoding'!$AL$72)),"MIRROR",""))</f>
        <v/>
      </c>
      <c r="I41" s="143" t="str">
        <f>IF(AND($AD41&gt;=HEX2DEC('Address Decoding'!$AJ$73),$AD41&lt;=HEX2DEC('Address Decoding'!$AK$73)),I$6,IF(AND($AD41&gt;HEX2DEC('Address Decoding'!$AK$73),$AD41&lt;=HEX2DEC('Address Decoding'!$AL$73)),"MIRROR",""))</f>
        <v/>
      </c>
      <c r="J41" s="143" t="str">
        <f>IF(AND($AD41&gt;=HEX2DEC('Address Decoding'!$AJ$74),$AD41&lt;=HEX2DEC('Address Decoding'!$AK$74)),J$6,IF(AND($AD41&gt;HEX2DEC('Address Decoding'!$AK$74),$AD41&lt;=HEX2DEC('Address Decoding'!$AL$74)),"MIRROR",""))</f>
        <v/>
      </c>
      <c r="K41" s="143" t="str">
        <f>IF(AND($AD41&gt;=HEX2DEC('Address Decoding'!$AJ$75),$AD41&lt;=HEX2DEC('Address Decoding'!$AK$75)),K$6,IF(AND($AD41&gt;HEX2DEC('Address Decoding'!$AK$75),$AD41&lt;=HEX2DEC('Address Decoding'!$AL$75)),"MIRROR",""))</f>
        <v/>
      </c>
      <c r="L41" s="143" t="str">
        <f>IF(AND($AD41&gt;=HEX2DEC('Address Decoding'!$AJ$76),$AD41&lt;=HEX2DEC('Address Decoding'!$AK$76)),L$6,IF(AND($AD41&gt;HEX2DEC('Address Decoding'!$AK$76),$AD41&lt;=HEX2DEC('Address Decoding'!$AL$76)),"MIRROR",""))</f>
        <v/>
      </c>
      <c r="M41" s="143" t="str">
        <f>IF(AND($AD41&gt;=HEX2DEC('Address Decoding'!$AJ$77),$AD41&lt;=HEX2DEC('Address Decoding'!$AK$77)),M$6,IF(AND($AD41&gt;HEX2DEC('Address Decoding'!$AK$77),$AD41&lt;=HEX2DEC('Address Decoding'!$AL$77)),"MIRROR",""))</f>
        <v/>
      </c>
      <c r="N41" s="144" t="str">
        <f>IF(AND($AD41&gt;=HEX2DEC('Address Decoding'!$AJ$78),$AD41&lt;=HEX2DEC('Address Decoding'!$AK$78)),N$6,IF(AND($AD41&gt;HEX2DEC('Address Decoding'!$AK$78),$AD41&lt;=HEX2DEC('Address Decoding'!$AL$78)),"MIRROR",""))</f>
        <v/>
      </c>
      <c r="O41" s="145" t="str">
        <f>IF(AND($AD41&gt;=HEX2DEC('Address Decoding'!$AJ$79),$AD41&lt;=HEX2DEC('Address Decoding'!$AK$79)),O$6,IF(AND($AD41&gt;HEX2DEC('Address Decoding'!$AK$79),$AD41&lt;=HEX2DEC('Address Decoding'!$AL$79)),"MIRROR",""))</f>
        <v/>
      </c>
      <c r="P41" s="145" t="str">
        <f>IF(AND($AD41&gt;=HEX2DEC('Address Decoding'!$AJ$80),$AD41&lt;=HEX2DEC('Address Decoding'!$AK$80)),P$6,IF(AND($AD41&gt;HEX2DEC('Address Decoding'!$AK$80),$AD41&lt;=HEX2DEC('Address Decoding'!$AL$80)),"MIRROR",""))</f>
        <v/>
      </c>
      <c r="Q41" s="145" t="str">
        <f>IF(AND($AD41&gt;=HEX2DEC('Address Decoding'!$AJ$81),$AD41&lt;=HEX2DEC('Address Decoding'!$AK$81)),Q$6,IF(AND($AD41&gt;HEX2DEC('Address Decoding'!$AK$81),$AD41&lt;=HEX2DEC('Address Decoding'!$AL$81)),"MIRROR",""))</f>
        <v/>
      </c>
      <c r="R41" s="145" t="str">
        <f>IF(AND($AD41&gt;=HEX2DEC('Address Decoding'!$AJ$82),$AD41&lt;=HEX2DEC('Address Decoding'!$AK$82)),R$6,IF(AND($AD41&gt;HEX2DEC('Address Decoding'!$AK$82),$AD41&lt;=HEX2DEC('Address Decoding'!$AL$82)),"MIRROR",""))</f>
        <v/>
      </c>
      <c r="S41" s="145" t="str">
        <f>IF(AND($AD41&gt;=HEX2DEC('Address Decoding'!$AJ$83),$AD41&lt;=HEX2DEC('Address Decoding'!$AK$83)),S$6,IF(AND($AD41&gt;HEX2DEC('Address Decoding'!$AK$83),$AD41&lt;=HEX2DEC('Address Decoding'!$AL$83)),"MIRROR",""))</f>
        <v/>
      </c>
      <c r="T41" s="145" t="str">
        <f>IF(AND($AD41&gt;=HEX2DEC('Address Decoding'!$AJ$84),$AD41&lt;=HEX2DEC('Address Decoding'!$AK$84)),T$6,IF(AND($AD41&gt;HEX2DEC('Address Decoding'!$AK$84),$AD41&lt;=HEX2DEC('Address Decoding'!$AL$84)),"MIRROR",""))</f>
        <v/>
      </c>
      <c r="U41" s="145" t="str">
        <f>IF(AND($AD41&gt;=HEX2DEC('Address Decoding'!$AJ$85),$AD41&lt;=HEX2DEC('Address Decoding'!$AK$85)),U$6,IF(AND($AD41&gt;HEX2DEC('Address Decoding'!$AK$85),$AD41&lt;=HEX2DEC('Address Decoding'!$AL$85)),"MIRROR",""))</f>
        <v/>
      </c>
      <c r="V41" s="145" t="str">
        <f>IF(AND($AD41&gt;=HEX2DEC('Address Decoding'!$AJ$86),$AD41&lt;=HEX2DEC('Address Decoding'!$AK$86)),V$6,IF(AND($AD41&gt;HEX2DEC('Address Decoding'!$AK$86),$AD41&lt;=HEX2DEC('Address Decoding'!$AL$86)),"MIRROR",""))</f>
        <v/>
      </c>
      <c r="W41" s="145" t="str">
        <f>IF(AND($AD41&gt;=HEX2DEC('Address Decoding'!$AJ$87),$AD41&lt;=HEX2DEC('Address Decoding'!$AK$87)),W$6,IF(AND($AD41&gt;HEX2DEC('Address Decoding'!$AK$87),$AD41&lt;=HEX2DEC('Address Decoding'!$AL$87)),"MIRROR",""))</f>
        <v/>
      </c>
      <c r="X41" s="146" t="str">
        <f>IF(AND($AD41&gt;=HEX2DEC('Address Decoding'!$AJ$88),$AD41&lt;=HEX2DEC('Address Decoding'!$AK$88)),X$6,IF(AND($AD41&gt;HEX2DEC('Address Decoding'!$AK$88),$AD41&lt;=HEX2DEC('Address Decoding'!$AL$88)),"MIRROR",""))</f>
        <v/>
      </c>
      <c r="Y41" s="142" t="str">
        <f>IF(AND($AD41&gt;=HEX2DEC('Address Decoding'!$AJ$89),$AD41&lt;=HEX2DEC('Address Decoding'!$AK$89)),Y$6,IF(AND($AD41&gt;HEX2DEC('Address Decoding'!$AK$89),$AD41&lt;=HEX2DEC('Address Decoding'!$AL$89)),"MIRROR",""))</f>
        <v/>
      </c>
      <c r="Z41" s="143" t="str">
        <f>IF(AND(HEX2DEC('Address Decoding'!$AJ$95)&gt;=$AD41,HEX2DEC('Address Decoding'!$AK$95)&lt;=$AD42),Z$6,"")</f>
        <v/>
      </c>
      <c r="AA41" s="144" t="str">
        <f>IF(AND(HEX2DEC('Address Decoding'!$AJ$96)&gt;=$AD41,HEX2DEC('Address Decoding'!$AK$96)&lt;=$AD42),AA$6,"")</f>
        <v/>
      </c>
      <c r="AB41" s="130" t="str">
        <f t="shared" si="2"/>
        <v>OK</v>
      </c>
      <c r="AD41" s="162">
        <f t="shared" si="7"/>
        <v>17408</v>
      </c>
      <c r="AE41" s="163">
        <f t="shared" si="4"/>
        <v>0</v>
      </c>
    </row>
    <row r="42" spans="2:31">
      <c r="B42" s="139" t="str">
        <f t="shared" si="5"/>
        <v>00004600</v>
      </c>
      <c r="C42" s="140" t="s">
        <v>50</v>
      </c>
      <c r="D42" s="141" t="str">
        <f t="shared" si="6"/>
        <v>000047FF</v>
      </c>
      <c r="E42" s="142" t="str">
        <f>IF(AND($AD42&gt;=HEX2DEC('Address Decoding'!$AJ$69),$AD42&lt;=HEX2DEC('Address Decoding'!$AK$69)),E$6,IF(AND($AD42&gt;HEX2DEC('Address Decoding'!$AK$69),$AD42&lt;=HEX2DEC('Address Decoding'!$AL$69)),"MIRROR",""))</f>
        <v/>
      </c>
      <c r="F42" s="143" t="str">
        <f>IF(AND($AD42&gt;=HEX2DEC('Address Decoding'!$AJ$70),$AD42&lt;=HEX2DEC('Address Decoding'!$AK$70)),F$6,IF(AND($AD42&gt;HEX2DEC('Address Decoding'!$AK$70),$AD42&lt;=HEX2DEC('Address Decoding'!$AL$70)),"MIRROR",""))</f>
        <v/>
      </c>
      <c r="G42" s="143" t="str">
        <f>IF(AND($AD42&gt;=HEX2DEC('Address Decoding'!$AJ$71),$AD42&lt;=HEX2DEC('Address Decoding'!$AK$71)),G$6,IF(AND($AD42&gt;HEX2DEC('Address Decoding'!$AK$71),$AD42&lt;=HEX2DEC('Address Decoding'!$AL$71)),"MIRROR",""))</f>
        <v/>
      </c>
      <c r="H42" s="143" t="str">
        <f>IF(AND($AD42&gt;=HEX2DEC('Address Decoding'!$AJ$72),$AD42&lt;=HEX2DEC('Address Decoding'!$AK$72)),H$6,IF(AND($AD42&gt;HEX2DEC('Address Decoding'!$AK$72),$AD42&lt;=HEX2DEC('Address Decoding'!$AL$72)),"MIRROR",""))</f>
        <v/>
      </c>
      <c r="I42" s="143" t="str">
        <f>IF(AND($AD42&gt;=HEX2DEC('Address Decoding'!$AJ$73),$AD42&lt;=HEX2DEC('Address Decoding'!$AK$73)),I$6,IF(AND($AD42&gt;HEX2DEC('Address Decoding'!$AK$73),$AD42&lt;=HEX2DEC('Address Decoding'!$AL$73)),"MIRROR",""))</f>
        <v/>
      </c>
      <c r="J42" s="143" t="str">
        <f>IF(AND($AD42&gt;=HEX2DEC('Address Decoding'!$AJ$74),$AD42&lt;=HEX2DEC('Address Decoding'!$AK$74)),J$6,IF(AND($AD42&gt;HEX2DEC('Address Decoding'!$AK$74),$AD42&lt;=HEX2DEC('Address Decoding'!$AL$74)),"MIRROR",""))</f>
        <v/>
      </c>
      <c r="K42" s="143" t="str">
        <f>IF(AND($AD42&gt;=HEX2DEC('Address Decoding'!$AJ$75),$AD42&lt;=HEX2DEC('Address Decoding'!$AK$75)),K$6,IF(AND($AD42&gt;HEX2DEC('Address Decoding'!$AK$75),$AD42&lt;=HEX2DEC('Address Decoding'!$AL$75)),"MIRROR",""))</f>
        <v/>
      </c>
      <c r="L42" s="143" t="str">
        <f>IF(AND($AD42&gt;=HEX2DEC('Address Decoding'!$AJ$76),$AD42&lt;=HEX2DEC('Address Decoding'!$AK$76)),L$6,IF(AND($AD42&gt;HEX2DEC('Address Decoding'!$AK$76),$AD42&lt;=HEX2DEC('Address Decoding'!$AL$76)),"MIRROR",""))</f>
        <v/>
      </c>
      <c r="M42" s="143" t="str">
        <f>IF(AND($AD42&gt;=HEX2DEC('Address Decoding'!$AJ$77),$AD42&lt;=HEX2DEC('Address Decoding'!$AK$77)),M$6,IF(AND($AD42&gt;HEX2DEC('Address Decoding'!$AK$77),$AD42&lt;=HEX2DEC('Address Decoding'!$AL$77)),"MIRROR",""))</f>
        <v/>
      </c>
      <c r="N42" s="144" t="str">
        <f>IF(AND($AD42&gt;=HEX2DEC('Address Decoding'!$AJ$78),$AD42&lt;=HEX2DEC('Address Decoding'!$AK$78)),N$6,IF(AND($AD42&gt;HEX2DEC('Address Decoding'!$AK$78),$AD42&lt;=HEX2DEC('Address Decoding'!$AL$78)),"MIRROR",""))</f>
        <v/>
      </c>
      <c r="O42" s="145" t="str">
        <f>IF(AND($AD42&gt;=HEX2DEC('Address Decoding'!$AJ$79),$AD42&lt;=HEX2DEC('Address Decoding'!$AK$79)),O$6,IF(AND($AD42&gt;HEX2DEC('Address Decoding'!$AK$79),$AD42&lt;=HEX2DEC('Address Decoding'!$AL$79)),"MIRROR",""))</f>
        <v/>
      </c>
      <c r="P42" s="145" t="str">
        <f>IF(AND($AD42&gt;=HEX2DEC('Address Decoding'!$AJ$80),$AD42&lt;=HEX2DEC('Address Decoding'!$AK$80)),P$6,IF(AND($AD42&gt;HEX2DEC('Address Decoding'!$AK$80),$AD42&lt;=HEX2DEC('Address Decoding'!$AL$80)),"MIRROR",""))</f>
        <v/>
      </c>
      <c r="Q42" s="145" t="str">
        <f>IF(AND($AD42&gt;=HEX2DEC('Address Decoding'!$AJ$81),$AD42&lt;=HEX2DEC('Address Decoding'!$AK$81)),Q$6,IF(AND($AD42&gt;HEX2DEC('Address Decoding'!$AK$81),$AD42&lt;=HEX2DEC('Address Decoding'!$AL$81)),"MIRROR",""))</f>
        <v/>
      </c>
      <c r="R42" s="145" t="str">
        <f>IF(AND($AD42&gt;=HEX2DEC('Address Decoding'!$AJ$82),$AD42&lt;=HEX2DEC('Address Decoding'!$AK$82)),R$6,IF(AND($AD42&gt;HEX2DEC('Address Decoding'!$AK$82),$AD42&lt;=HEX2DEC('Address Decoding'!$AL$82)),"MIRROR",""))</f>
        <v/>
      </c>
      <c r="S42" s="145" t="str">
        <f>IF(AND($AD42&gt;=HEX2DEC('Address Decoding'!$AJ$83),$AD42&lt;=HEX2DEC('Address Decoding'!$AK$83)),S$6,IF(AND($AD42&gt;HEX2DEC('Address Decoding'!$AK$83),$AD42&lt;=HEX2DEC('Address Decoding'!$AL$83)),"MIRROR",""))</f>
        <v/>
      </c>
      <c r="T42" s="145" t="str">
        <f>IF(AND($AD42&gt;=HEX2DEC('Address Decoding'!$AJ$84),$AD42&lt;=HEX2DEC('Address Decoding'!$AK$84)),T$6,IF(AND($AD42&gt;HEX2DEC('Address Decoding'!$AK$84),$AD42&lt;=HEX2DEC('Address Decoding'!$AL$84)),"MIRROR",""))</f>
        <v/>
      </c>
      <c r="U42" s="145" t="str">
        <f>IF(AND($AD42&gt;=HEX2DEC('Address Decoding'!$AJ$85),$AD42&lt;=HEX2DEC('Address Decoding'!$AK$85)),U$6,IF(AND($AD42&gt;HEX2DEC('Address Decoding'!$AK$85),$AD42&lt;=HEX2DEC('Address Decoding'!$AL$85)),"MIRROR",""))</f>
        <v/>
      </c>
      <c r="V42" s="145" t="str">
        <f>IF(AND($AD42&gt;=HEX2DEC('Address Decoding'!$AJ$86),$AD42&lt;=HEX2DEC('Address Decoding'!$AK$86)),V$6,IF(AND($AD42&gt;HEX2DEC('Address Decoding'!$AK$86),$AD42&lt;=HEX2DEC('Address Decoding'!$AL$86)),"MIRROR",""))</f>
        <v/>
      </c>
      <c r="W42" s="145" t="str">
        <f>IF(AND($AD42&gt;=HEX2DEC('Address Decoding'!$AJ$87),$AD42&lt;=HEX2DEC('Address Decoding'!$AK$87)),W$6,IF(AND($AD42&gt;HEX2DEC('Address Decoding'!$AK$87),$AD42&lt;=HEX2DEC('Address Decoding'!$AL$87)),"MIRROR",""))</f>
        <v/>
      </c>
      <c r="X42" s="146" t="str">
        <f>IF(AND($AD42&gt;=HEX2DEC('Address Decoding'!$AJ$88),$AD42&lt;=HEX2DEC('Address Decoding'!$AK$88)),X$6,IF(AND($AD42&gt;HEX2DEC('Address Decoding'!$AK$88),$AD42&lt;=HEX2DEC('Address Decoding'!$AL$88)),"MIRROR",""))</f>
        <v/>
      </c>
      <c r="Y42" s="142" t="str">
        <f>IF(AND($AD42&gt;=HEX2DEC('Address Decoding'!$AJ$89),$AD42&lt;=HEX2DEC('Address Decoding'!$AK$89)),Y$6,IF(AND($AD42&gt;HEX2DEC('Address Decoding'!$AK$89),$AD42&lt;=HEX2DEC('Address Decoding'!$AL$89)),"MIRROR",""))</f>
        <v/>
      </c>
      <c r="Z42" s="143" t="str">
        <f>IF(AND(HEX2DEC('Address Decoding'!$AJ$95)&gt;=$AD42,HEX2DEC('Address Decoding'!$AK$95)&lt;=$AD43),Z$6,"")</f>
        <v/>
      </c>
      <c r="AA42" s="144" t="str">
        <f>IF(AND(HEX2DEC('Address Decoding'!$AJ$96)&gt;=$AD42,HEX2DEC('Address Decoding'!$AK$96)&lt;=$AD43),AA$6,"")</f>
        <v/>
      </c>
      <c r="AB42" s="130" t="str">
        <f t="shared" si="2"/>
        <v>OK</v>
      </c>
      <c r="AD42" s="162">
        <f t="shared" si="7"/>
        <v>17920</v>
      </c>
      <c r="AE42" s="163">
        <f t="shared" si="4"/>
        <v>0</v>
      </c>
    </row>
    <row r="43" spans="2:31">
      <c r="B43" s="139" t="str">
        <f t="shared" si="5"/>
        <v>00004800</v>
      </c>
      <c r="C43" s="140" t="s">
        <v>50</v>
      </c>
      <c r="D43" s="141" t="str">
        <f t="shared" si="6"/>
        <v>000049FF</v>
      </c>
      <c r="E43" s="142" t="str">
        <f>IF(AND($AD43&gt;=HEX2DEC('Address Decoding'!$AJ$69),$AD43&lt;=HEX2DEC('Address Decoding'!$AK$69)),E$6,IF(AND($AD43&gt;HEX2DEC('Address Decoding'!$AK$69),$AD43&lt;=HEX2DEC('Address Decoding'!$AL$69)),"MIRROR",""))</f>
        <v/>
      </c>
      <c r="F43" s="143" t="str">
        <f>IF(AND($AD43&gt;=HEX2DEC('Address Decoding'!$AJ$70),$AD43&lt;=HEX2DEC('Address Decoding'!$AK$70)),F$6,IF(AND($AD43&gt;HEX2DEC('Address Decoding'!$AK$70),$AD43&lt;=HEX2DEC('Address Decoding'!$AL$70)),"MIRROR",""))</f>
        <v/>
      </c>
      <c r="G43" s="143" t="str">
        <f>IF(AND($AD43&gt;=HEX2DEC('Address Decoding'!$AJ$71),$AD43&lt;=HEX2DEC('Address Decoding'!$AK$71)),G$6,IF(AND($AD43&gt;HEX2DEC('Address Decoding'!$AK$71),$AD43&lt;=HEX2DEC('Address Decoding'!$AL$71)),"MIRROR",""))</f>
        <v/>
      </c>
      <c r="H43" s="143" t="str">
        <f>IF(AND($AD43&gt;=HEX2DEC('Address Decoding'!$AJ$72),$AD43&lt;=HEX2DEC('Address Decoding'!$AK$72)),H$6,IF(AND($AD43&gt;HEX2DEC('Address Decoding'!$AK$72),$AD43&lt;=HEX2DEC('Address Decoding'!$AL$72)),"MIRROR",""))</f>
        <v/>
      </c>
      <c r="I43" s="143" t="str">
        <f>IF(AND($AD43&gt;=HEX2DEC('Address Decoding'!$AJ$73),$AD43&lt;=HEX2DEC('Address Decoding'!$AK$73)),I$6,IF(AND($AD43&gt;HEX2DEC('Address Decoding'!$AK$73),$AD43&lt;=HEX2DEC('Address Decoding'!$AL$73)),"MIRROR",""))</f>
        <v/>
      </c>
      <c r="J43" s="143" t="str">
        <f>IF(AND($AD43&gt;=HEX2DEC('Address Decoding'!$AJ$74),$AD43&lt;=HEX2DEC('Address Decoding'!$AK$74)),J$6,IF(AND($AD43&gt;HEX2DEC('Address Decoding'!$AK$74),$AD43&lt;=HEX2DEC('Address Decoding'!$AL$74)),"MIRROR",""))</f>
        <v/>
      </c>
      <c r="K43" s="143" t="str">
        <f>IF(AND($AD43&gt;=HEX2DEC('Address Decoding'!$AJ$75),$AD43&lt;=HEX2DEC('Address Decoding'!$AK$75)),K$6,IF(AND($AD43&gt;HEX2DEC('Address Decoding'!$AK$75),$AD43&lt;=HEX2DEC('Address Decoding'!$AL$75)),"MIRROR",""))</f>
        <v/>
      </c>
      <c r="L43" s="143" t="str">
        <f>IF(AND($AD43&gt;=HEX2DEC('Address Decoding'!$AJ$76),$AD43&lt;=HEX2DEC('Address Decoding'!$AK$76)),L$6,IF(AND($AD43&gt;HEX2DEC('Address Decoding'!$AK$76),$AD43&lt;=HEX2DEC('Address Decoding'!$AL$76)),"MIRROR",""))</f>
        <v/>
      </c>
      <c r="M43" s="143" t="str">
        <f>IF(AND($AD43&gt;=HEX2DEC('Address Decoding'!$AJ$77),$AD43&lt;=HEX2DEC('Address Decoding'!$AK$77)),M$6,IF(AND($AD43&gt;HEX2DEC('Address Decoding'!$AK$77),$AD43&lt;=HEX2DEC('Address Decoding'!$AL$77)),"MIRROR",""))</f>
        <v/>
      </c>
      <c r="N43" s="144" t="str">
        <f>IF(AND($AD43&gt;=HEX2DEC('Address Decoding'!$AJ$78),$AD43&lt;=HEX2DEC('Address Decoding'!$AK$78)),N$6,IF(AND($AD43&gt;HEX2DEC('Address Decoding'!$AK$78),$AD43&lt;=HEX2DEC('Address Decoding'!$AL$78)),"MIRROR",""))</f>
        <v/>
      </c>
      <c r="O43" s="145" t="str">
        <f>IF(AND($AD43&gt;=HEX2DEC('Address Decoding'!$AJ$79),$AD43&lt;=HEX2DEC('Address Decoding'!$AK$79)),O$6,IF(AND($AD43&gt;HEX2DEC('Address Decoding'!$AK$79),$AD43&lt;=HEX2DEC('Address Decoding'!$AL$79)),"MIRROR",""))</f>
        <v/>
      </c>
      <c r="P43" s="145" t="str">
        <f>IF(AND($AD43&gt;=HEX2DEC('Address Decoding'!$AJ$80),$AD43&lt;=HEX2DEC('Address Decoding'!$AK$80)),P$6,IF(AND($AD43&gt;HEX2DEC('Address Decoding'!$AK$80),$AD43&lt;=HEX2DEC('Address Decoding'!$AL$80)),"MIRROR",""))</f>
        <v/>
      </c>
      <c r="Q43" s="145" t="str">
        <f>IF(AND($AD43&gt;=HEX2DEC('Address Decoding'!$AJ$81),$AD43&lt;=HEX2DEC('Address Decoding'!$AK$81)),Q$6,IF(AND($AD43&gt;HEX2DEC('Address Decoding'!$AK$81),$AD43&lt;=HEX2DEC('Address Decoding'!$AL$81)),"MIRROR",""))</f>
        <v/>
      </c>
      <c r="R43" s="145" t="str">
        <f>IF(AND($AD43&gt;=HEX2DEC('Address Decoding'!$AJ$82),$AD43&lt;=HEX2DEC('Address Decoding'!$AK$82)),R$6,IF(AND($AD43&gt;HEX2DEC('Address Decoding'!$AK$82),$AD43&lt;=HEX2DEC('Address Decoding'!$AL$82)),"MIRROR",""))</f>
        <v/>
      </c>
      <c r="S43" s="145" t="str">
        <f>IF(AND($AD43&gt;=HEX2DEC('Address Decoding'!$AJ$83),$AD43&lt;=HEX2DEC('Address Decoding'!$AK$83)),S$6,IF(AND($AD43&gt;HEX2DEC('Address Decoding'!$AK$83),$AD43&lt;=HEX2DEC('Address Decoding'!$AL$83)),"MIRROR",""))</f>
        <v/>
      </c>
      <c r="T43" s="145" t="str">
        <f>IF(AND($AD43&gt;=HEX2DEC('Address Decoding'!$AJ$84),$AD43&lt;=HEX2DEC('Address Decoding'!$AK$84)),T$6,IF(AND($AD43&gt;HEX2DEC('Address Decoding'!$AK$84),$AD43&lt;=HEX2DEC('Address Decoding'!$AL$84)),"MIRROR",""))</f>
        <v/>
      </c>
      <c r="U43" s="145" t="str">
        <f>IF(AND($AD43&gt;=HEX2DEC('Address Decoding'!$AJ$85),$AD43&lt;=HEX2DEC('Address Decoding'!$AK$85)),U$6,IF(AND($AD43&gt;HEX2DEC('Address Decoding'!$AK$85),$AD43&lt;=HEX2DEC('Address Decoding'!$AL$85)),"MIRROR",""))</f>
        <v/>
      </c>
      <c r="V43" s="145" t="str">
        <f>IF(AND($AD43&gt;=HEX2DEC('Address Decoding'!$AJ$86),$AD43&lt;=HEX2DEC('Address Decoding'!$AK$86)),V$6,IF(AND($AD43&gt;HEX2DEC('Address Decoding'!$AK$86),$AD43&lt;=HEX2DEC('Address Decoding'!$AL$86)),"MIRROR",""))</f>
        <v/>
      </c>
      <c r="W43" s="145" t="str">
        <f>IF(AND($AD43&gt;=HEX2DEC('Address Decoding'!$AJ$87),$AD43&lt;=HEX2DEC('Address Decoding'!$AK$87)),W$6,IF(AND($AD43&gt;HEX2DEC('Address Decoding'!$AK$87),$AD43&lt;=HEX2DEC('Address Decoding'!$AL$87)),"MIRROR",""))</f>
        <v/>
      </c>
      <c r="X43" s="146" t="str">
        <f>IF(AND($AD43&gt;=HEX2DEC('Address Decoding'!$AJ$88),$AD43&lt;=HEX2DEC('Address Decoding'!$AK$88)),X$6,IF(AND($AD43&gt;HEX2DEC('Address Decoding'!$AK$88),$AD43&lt;=HEX2DEC('Address Decoding'!$AL$88)),"MIRROR",""))</f>
        <v/>
      </c>
      <c r="Y43" s="142" t="str">
        <f>IF(AND($AD43&gt;=HEX2DEC('Address Decoding'!$AJ$89),$AD43&lt;=HEX2DEC('Address Decoding'!$AK$89)),Y$6,IF(AND($AD43&gt;HEX2DEC('Address Decoding'!$AK$89),$AD43&lt;=HEX2DEC('Address Decoding'!$AL$89)),"MIRROR",""))</f>
        <v/>
      </c>
      <c r="Z43" s="143" t="str">
        <f>IF(AND(HEX2DEC('Address Decoding'!$AJ$95)&gt;=$AD43,HEX2DEC('Address Decoding'!$AK$95)&lt;=$AD44),Z$6,"")</f>
        <v/>
      </c>
      <c r="AA43" s="144" t="str">
        <f>IF(AND(HEX2DEC('Address Decoding'!$AJ$96)&gt;=$AD43,HEX2DEC('Address Decoding'!$AK$96)&lt;=$AD44),AA$6,"")</f>
        <v/>
      </c>
      <c r="AB43" s="130" t="str">
        <f t="shared" si="2"/>
        <v>OK</v>
      </c>
      <c r="AD43" s="162">
        <f t="shared" si="7"/>
        <v>18432</v>
      </c>
      <c r="AE43" s="163">
        <f t="shared" si="4"/>
        <v>0</v>
      </c>
    </row>
    <row r="44" spans="2:31">
      <c r="B44" s="139" t="str">
        <f t="shared" si="5"/>
        <v>00004A00</v>
      </c>
      <c r="C44" s="140" t="s">
        <v>50</v>
      </c>
      <c r="D44" s="141" t="str">
        <f t="shared" si="6"/>
        <v>00004BFF</v>
      </c>
      <c r="E44" s="142" t="str">
        <f>IF(AND($AD44&gt;=HEX2DEC('Address Decoding'!$AJ$69),$AD44&lt;=HEX2DEC('Address Decoding'!$AK$69)),E$6,IF(AND($AD44&gt;HEX2DEC('Address Decoding'!$AK$69),$AD44&lt;=HEX2DEC('Address Decoding'!$AL$69)),"MIRROR",""))</f>
        <v/>
      </c>
      <c r="F44" s="143" t="str">
        <f>IF(AND($AD44&gt;=HEX2DEC('Address Decoding'!$AJ$70),$AD44&lt;=HEX2DEC('Address Decoding'!$AK$70)),F$6,IF(AND($AD44&gt;HEX2DEC('Address Decoding'!$AK$70),$AD44&lt;=HEX2DEC('Address Decoding'!$AL$70)),"MIRROR",""))</f>
        <v/>
      </c>
      <c r="G44" s="143" t="str">
        <f>IF(AND($AD44&gt;=HEX2DEC('Address Decoding'!$AJ$71),$AD44&lt;=HEX2DEC('Address Decoding'!$AK$71)),G$6,IF(AND($AD44&gt;HEX2DEC('Address Decoding'!$AK$71),$AD44&lt;=HEX2DEC('Address Decoding'!$AL$71)),"MIRROR",""))</f>
        <v/>
      </c>
      <c r="H44" s="143" t="str">
        <f>IF(AND($AD44&gt;=HEX2DEC('Address Decoding'!$AJ$72),$AD44&lt;=HEX2DEC('Address Decoding'!$AK$72)),H$6,IF(AND($AD44&gt;HEX2DEC('Address Decoding'!$AK$72),$AD44&lt;=HEX2DEC('Address Decoding'!$AL$72)),"MIRROR",""))</f>
        <v/>
      </c>
      <c r="I44" s="143" t="str">
        <f>IF(AND($AD44&gt;=HEX2DEC('Address Decoding'!$AJ$73),$AD44&lt;=HEX2DEC('Address Decoding'!$AK$73)),I$6,IF(AND($AD44&gt;HEX2DEC('Address Decoding'!$AK$73),$AD44&lt;=HEX2DEC('Address Decoding'!$AL$73)),"MIRROR",""))</f>
        <v/>
      </c>
      <c r="J44" s="143" t="str">
        <f>IF(AND($AD44&gt;=HEX2DEC('Address Decoding'!$AJ$74),$AD44&lt;=HEX2DEC('Address Decoding'!$AK$74)),J$6,IF(AND($AD44&gt;HEX2DEC('Address Decoding'!$AK$74),$AD44&lt;=HEX2DEC('Address Decoding'!$AL$74)),"MIRROR",""))</f>
        <v/>
      </c>
      <c r="K44" s="143" t="str">
        <f>IF(AND($AD44&gt;=HEX2DEC('Address Decoding'!$AJ$75),$AD44&lt;=HEX2DEC('Address Decoding'!$AK$75)),K$6,IF(AND($AD44&gt;HEX2DEC('Address Decoding'!$AK$75),$AD44&lt;=HEX2DEC('Address Decoding'!$AL$75)),"MIRROR",""))</f>
        <v/>
      </c>
      <c r="L44" s="143" t="str">
        <f>IF(AND($AD44&gt;=HEX2DEC('Address Decoding'!$AJ$76),$AD44&lt;=HEX2DEC('Address Decoding'!$AK$76)),L$6,IF(AND($AD44&gt;HEX2DEC('Address Decoding'!$AK$76),$AD44&lt;=HEX2DEC('Address Decoding'!$AL$76)),"MIRROR",""))</f>
        <v/>
      </c>
      <c r="M44" s="143" t="str">
        <f>IF(AND($AD44&gt;=HEX2DEC('Address Decoding'!$AJ$77),$AD44&lt;=HEX2DEC('Address Decoding'!$AK$77)),M$6,IF(AND($AD44&gt;HEX2DEC('Address Decoding'!$AK$77),$AD44&lt;=HEX2DEC('Address Decoding'!$AL$77)),"MIRROR",""))</f>
        <v/>
      </c>
      <c r="N44" s="144" t="str">
        <f>IF(AND($AD44&gt;=HEX2DEC('Address Decoding'!$AJ$78),$AD44&lt;=HEX2DEC('Address Decoding'!$AK$78)),N$6,IF(AND($AD44&gt;HEX2DEC('Address Decoding'!$AK$78),$AD44&lt;=HEX2DEC('Address Decoding'!$AL$78)),"MIRROR",""))</f>
        <v/>
      </c>
      <c r="O44" s="145" t="str">
        <f>IF(AND($AD44&gt;=HEX2DEC('Address Decoding'!$AJ$79),$AD44&lt;=HEX2DEC('Address Decoding'!$AK$79)),O$6,IF(AND($AD44&gt;HEX2DEC('Address Decoding'!$AK$79),$AD44&lt;=HEX2DEC('Address Decoding'!$AL$79)),"MIRROR",""))</f>
        <v/>
      </c>
      <c r="P44" s="145" t="str">
        <f>IF(AND($AD44&gt;=HEX2DEC('Address Decoding'!$AJ$80),$AD44&lt;=HEX2DEC('Address Decoding'!$AK$80)),P$6,IF(AND($AD44&gt;HEX2DEC('Address Decoding'!$AK$80),$AD44&lt;=HEX2DEC('Address Decoding'!$AL$80)),"MIRROR",""))</f>
        <v/>
      </c>
      <c r="Q44" s="145" t="str">
        <f>IF(AND($AD44&gt;=HEX2DEC('Address Decoding'!$AJ$81),$AD44&lt;=HEX2DEC('Address Decoding'!$AK$81)),Q$6,IF(AND($AD44&gt;HEX2DEC('Address Decoding'!$AK$81),$AD44&lt;=HEX2DEC('Address Decoding'!$AL$81)),"MIRROR",""))</f>
        <v/>
      </c>
      <c r="R44" s="145" t="str">
        <f>IF(AND($AD44&gt;=HEX2DEC('Address Decoding'!$AJ$82),$AD44&lt;=HEX2DEC('Address Decoding'!$AK$82)),R$6,IF(AND($AD44&gt;HEX2DEC('Address Decoding'!$AK$82),$AD44&lt;=HEX2DEC('Address Decoding'!$AL$82)),"MIRROR",""))</f>
        <v/>
      </c>
      <c r="S44" s="145" t="str">
        <f>IF(AND($AD44&gt;=HEX2DEC('Address Decoding'!$AJ$83),$AD44&lt;=HEX2DEC('Address Decoding'!$AK$83)),S$6,IF(AND($AD44&gt;HEX2DEC('Address Decoding'!$AK$83),$AD44&lt;=HEX2DEC('Address Decoding'!$AL$83)),"MIRROR",""))</f>
        <v/>
      </c>
      <c r="T44" s="145" t="str">
        <f>IF(AND($AD44&gt;=HEX2DEC('Address Decoding'!$AJ$84),$AD44&lt;=HEX2DEC('Address Decoding'!$AK$84)),T$6,IF(AND($AD44&gt;HEX2DEC('Address Decoding'!$AK$84),$AD44&lt;=HEX2DEC('Address Decoding'!$AL$84)),"MIRROR",""))</f>
        <v/>
      </c>
      <c r="U44" s="145" t="str">
        <f>IF(AND($AD44&gt;=HEX2DEC('Address Decoding'!$AJ$85),$AD44&lt;=HEX2DEC('Address Decoding'!$AK$85)),U$6,IF(AND($AD44&gt;HEX2DEC('Address Decoding'!$AK$85),$AD44&lt;=HEX2DEC('Address Decoding'!$AL$85)),"MIRROR",""))</f>
        <v/>
      </c>
      <c r="V44" s="145" t="str">
        <f>IF(AND($AD44&gt;=HEX2DEC('Address Decoding'!$AJ$86),$AD44&lt;=HEX2DEC('Address Decoding'!$AK$86)),V$6,IF(AND($AD44&gt;HEX2DEC('Address Decoding'!$AK$86),$AD44&lt;=HEX2DEC('Address Decoding'!$AL$86)),"MIRROR",""))</f>
        <v/>
      </c>
      <c r="W44" s="145" t="str">
        <f>IF(AND($AD44&gt;=HEX2DEC('Address Decoding'!$AJ$87),$AD44&lt;=HEX2DEC('Address Decoding'!$AK$87)),W$6,IF(AND($AD44&gt;HEX2DEC('Address Decoding'!$AK$87),$AD44&lt;=HEX2DEC('Address Decoding'!$AL$87)),"MIRROR",""))</f>
        <v/>
      </c>
      <c r="X44" s="146" t="str">
        <f>IF(AND($AD44&gt;=HEX2DEC('Address Decoding'!$AJ$88),$AD44&lt;=HEX2DEC('Address Decoding'!$AK$88)),X$6,IF(AND($AD44&gt;HEX2DEC('Address Decoding'!$AK$88),$AD44&lt;=HEX2DEC('Address Decoding'!$AL$88)),"MIRROR",""))</f>
        <v/>
      </c>
      <c r="Y44" s="142" t="str">
        <f>IF(AND($AD44&gt;=HEX2DEC('Address Decoding'!$AJ$89),$AD44&lt;=HEX2DEC('Address Decoding'!$AK$89)),Y$6,IF(AND($AD44&gt;HEX2DEC('Address Decoding'!$AK$89),$AD44&lt;=HEX2DEC('Address Decoding'!$AL$89)),"MIRROR",""))</f>
        <v/>
      </c>
      <c r="Z44" s="143" t="str">
        <f>IF(AND(HEX2DEC('Address Decoding'!$AJ$95)&gt;=$AD44,HEX2DEC('Address Decoding'!$AK$95)&lt;=$AD45),Z$6,"")</f>
        <v/>
      </c>
      <c r="AA44" s="144" t="str">
        <f>IF(AND(HEX2DEC('Address Decoding'!$AJ$96)&gt;=$AD44,HEX2DEC('Address Decoding'!$AK$96)&lt;=$AD45),AA$6,"")</f>
        <v/>
      </c>
      <c r="AB44" s="130" t="str">
        <f t="shared" si="2"/>
        <v>OK</v>
      </c>
      <c r="AD44" s="162">
        <f t="shared" si="7"/>
        <v>18944</v>
      </c>
      <c r="AE44" s="163">
        <f t="shared" si="4"/>
        <v>0</v>
      </c>
    </row>
    <row r="45" spans="2:31">
      <c r="B45" s="139" t="str">
        <f t="shared" si="5"/>
        <v>00004C00</v>
      </c>
      <c r="C45" s="140" t="s">
        <v>50</v>
      </c>
      <c r="D45" s="141" t="str">
        <f t="shared" si="6"/>
        <v>00004DFF</v>
      </c>
      <c r="E45" s="142" t="str">
        <f>IF(AND($AD45&gt;=HEX2DEC('Address Decoding'!$AJ$69),$AD45&lt;=HEX2DEC('Address Decoding'!$AK$69)),E$6,IF(AND($AD45&gt;HEX2DEC('Address Decoding'!$AK$69),$AD45&lt;=HEX2DEC('Address Decoding'!$AL$69)),"MIRROR",""))</f>
        <v/>
      </c>
      <c r="F45" s="143" t="str">
        <f>IF(AND($AD45&gt;=HEX2DEC('Address Decoding'!$AJ$70),$AD45&lt;=HEX2DEC('Address Decoding'!$AK$70)),F$6,IF(AND($AD45&gt;HEX2DEC('Address Decoding'!$AK$70),$AD45&lt;=HEX2DEC('Address Decoding'!$AL$70)),"MIRROR",""))</f>
        <v/>
      </c>
      <c r="G45" s="143" t="str">
        <f>IF(AND($AD45&gt;=HEX2DEC('Address Decoding'!$AJ$71),$AD45&lt;=HEX2DEC('Address Decoding'!$AK$71)),G$6,IF(AND($AD45&gt;HEX2DEC('Address Decoding'!$AK$71),$AD45&lt;=HEX2DEC('Address Decoding'!$AL$71)),"MIRROR",""))</f>
        <v/>
      </c>
      <c r="H45" s="143" t="str">
        <f>IF(AND($AD45&gt;=HEX2DEC('Address Decoding'!$AJ$72),$AD45&lt;=HEX2DEC('Address Decoding'!$AK$72)),H$6,IF(AND($AD45&gt;HEX2DEC('Address Decoding'!$AK$72),$AD45&lt;=HEX2DEC('Address Decoding'!$AL$72)),"MIRROR",""))</f>
        <v/>
      </c>
      <c r="I45" s="143" t="str">
        <f>IF(AND($AD45&gt;=HEX2DEC('Address Decoding'!$AJ$73),$AD45&lt;=HEX2DEC('Address Decoding'!$AK$73)),I$6,IF(AND($AD45&gt;HEX2DEC('Address Decoding'!$AK$73),$AD45&lt;=HEX2DEC('Address Decoding'!$AL$73)),"MIRROR",""))</f>
        <v/>
      </c>
      <c r="J45" s="143" t="str">
        <f>IF(AND($AD45&gt;=HEX2DEC('Address Decoding'!$AJ$74),$AD45&lt;=HEX2DEC('Address Decoding'!$AK$74)),J$6,IF(AND($AD45&gt;HEX2DEC('Address Decoding'!$AK$74),$AD45&lt;=HEX2DEC('Address Decoding'!$AL$74)),"MIRROR",""))</f>
        <v/>
      </c>
      <c r="K45" s="143" t="str">
        <f>IF(AND($AD45&gt;=HEX2DEC('Address Decoding'!$AJ$75),$AD45&lt;=HEX2DEC('Address Decoding'!$AK$75)),K$6,IF(AND($AD45&gt;HEX2DEC('Address Decoding'!$AK$75),$AD45&lt;=HEX2DEC('Address Decoding'!$AL$75)),"MIRROR",""))</f>
        <v/>
      </c>
      <c r="L45" s="143" t="str">
        <f>IF(AND($AD45&gt;=HEX2DEC('Address Decoding'!$AJ$76),$AD45&lt;=HEX2DEC('Address Decoding'!$AK$76)),L$6,IF(AND($AD45&gt;HEX2DEC('Address Decoding'!$AK$76),$AD45&lt;=HEX2DEC('Address Decoding'!$AL$76)),"MIRROR",""))</f>
        <v/>
      </c>
      <c r="M45" s="143" t="str">
        <f>IF(AND($AD45&gt;=HEX2DEC('Address Decoding'!$AJ$77),$AD45&lt;=HEX2DEC('Address Decoding'!$AK$77)),M$6,IF(AND($AD45&gt;HEX2DEC('Address Decoding'!$AK$77),$AD45&lt;=HEX2DEC('Address Decoding'!$AL$77)),"MIRROR",""))</f>
        <v/>
      </c>
      <c r="N45" s="144" t="str">
        <f>IF(AND($AD45&gt;=HEX2DEC('Address Decoding'!$AJ$78),$AD45&lt;=HEX2DEC('Address Decoding'!$AK$78)),N$6,IF(AND($AD45&gt;HEX2DEC('Address Decoding'!$AK$78),$AD45&lt;=HEX2DEC('Address Decoding'!$AL$78)),"MIRROR",""))</f>
        <v/>
      </c>
      <c r="O45" s="145" t="str">
        <f>IF(AND($AD45&gt;=HEX2DEC('Address Decoding'!$AJ$79),$AD45&lt;=HEX2DEC('Address Decoding'!$AK$79)),O$6,IF(AND($AD45&gt;HEX2DEC('Address Decoding'!$AK$79),$AD45&lt;=HEX2DEC('Address Decoding'!$AL$79)),"MIRROR",""))</f>
        <v/>
      </c>
      <c r="P45" s="145" t="str">
        <f>IF(AND($AD45&gt;=HEX2DEC('Address Decoding'!$AJ$80),$AD45&lt;=HEX2DEC('Address Decoding'!$AK$80)),P$6,IF(AND($AD45&gt;HEX2DEC('Address Decoding'!$AK$80),$AD45&lt;=HEX2DEC('Address Decoding'!$AL$80)),"MIRROR",""))</f>
        <v/>
      </c>
      <c r="Q45" s="145" t="str">
        <f>IF(AND($AD45&gt;=HEX2DEC('Address Decoding'!$AJ$81),$AD45&lt;=HEX2DEC('Address Decoding'!$AK$81)),Q$6,IF(AND($AD45&gt;HEX2DEC('Address Decoding'!$AK$81),$AD45&lt;=HEX2DEC('Address Decoding'!$AL$81)),"MIRROR",""))</f>
        <v/>
      </c>
      <c r="R45" s="145" t="str">
        <f>IF(AND($AD45&gt;=HEX2DEC('Address Decoding'!$AJ$82),$AD45&lt;=HEX2DEC('Address Decoding'!$AK$82)),R$6,IF(AND($AD45&gt;HEX2DEC('Address Decoding'!$AK$82),$AD45&lt;=HEX2DEC('Address Decoding'!$AL$82)),"MIRROR",""))</f>
        <v/>
      </c>
      <c r="S45" s="145" t="str">
        <f>IF(AND($AD45&gt;=HEX2DEC('Address Decoding'!$AJ$83),$AD45&lt;=HEX2DEC('Address Decoding'!$AK$83)),S$6,IF(AND($AD45&gt;HEX2DEC('Address Decoding'!$AK$83),$AD45&lt;=HEX2DEC('Address Decoding'!$AL$83)),"MIRROR",""))</f>
        <v/>
      </c>
      <c r="T45" s="145" t="str">
        <f>IF(AND($AD45&gt;=HEX2DEC('Address Decoding'!$AJ$84),$AD45&lt;=HEX2DEC('Address Decoding'!$AK$84)),T$6,IF(AND($AD45&gt;HEX2DEC('Address Decoding'!$AK$84),$AD45&lt;=HEX2DEC('Address Decoding'!$AL$84)),"MIRROR",""))</f>
        <v/>
      </c>
      <c r="U45" s="145" t="str">
        <f>IF(AND($AD45&gt;=HEX2DEC('Address Decoding'!$AJ$85),$AD45&lt;=HEX2DEC('Address Decoding'!$AK$85)),U$6,IF(AND($AD45&gt;HEX2DEC('Address Decoding'!$AK$85),$AD45&lt;=HEX2DEC('Address Decoding'!$AL$85)),"MIRROR",""))</f>
        <v/>
      </c>
      <c r="V45" s="145" t="str">
        <f>IF(AND($AD45&gt;=HEX2DEC('Address Decoding'!$AJ$86),$AD45&lt;=HEX2DEC('Address Decoding'!$AK$86)),V$6,IF(AND($AD45&gt;HEX2DEC('Address Decoding'!$AK$86),$AD45&lt;=HEX2DEC('Address Decoding'!$AL$86)),"MIRROR",""))</f>
        <v/>
      </c>
      <c r="W45" s="145" t="str">
        <f>IF(AND($AD45&gt;=HEX2DEC('Address Decoding'!$AJ$87),$AD45&lt;=HEX2DEC('Address Decoding'!$AK$87)),W$6,IF(AND($AD45&gt;HEX2DEC('Address Decoding'!$AK$87),$AD45&lt;=HEX2DEC('Address Decoding'!$AL$87)),"MIRROR",""))</f>
        <v/>
      </c>
      <c r="X45" s="146" t="str">
        <f>IF(AND($AD45&gt;=HEX2DEC('Address Decoding'!$AJ$88),$AD45&lt;=HEX2DEC('Address Decoding'!$AK$88)),X$6,IF(AND($AD45&gt;HEX2DEC('Address Decoding'!$AK$88),$AD45&lt;=HEX2DEC('Address Decoding'!$AL$88)),"MIRROR",""))</f>
        <v/>
      </c>
      <c r="Y45" s="142" t="str">
        <f>IF(AND($AD45&gt;=HEX2DEC('Address Decoding'!$AJ$89),$AD45&lt;=HEX2DEC('Address Decoding'!$AK$89)),Y$6,IF(AND($AD45&gt;HEX2DEC('Address Decoding'!$AK$89),$AD45&lt;=HEX2DEC('Address Decoding'!$AL$89)),"MIRROR",""))</f>
        <v/>
      </c>
      <c r="Z45" s="143" t="str">
        <f>IF(AND(HEX2DEC('Address Decoding'!$AJ$95)&gt;=$AD45,HEX2DEC('Address Decoding'!$AK$95)&lt;=$AD46),Z$6,"")</f>
        <v/>
      </c>
      <c r="AA45" s="144" t="str">
        <f>IF(AND(HEX2DEC('Address Decoding'!$AJ$96)&gt;=$AD45,HEX2DEC('Address Decoding'!$AK$96)&lt;=$AD46),AA$6,"")</f>
        <v/>
      </c>
      <c r="AB45" s="130" t="str">
        <f t="shared" si="2"/>
        <v>OK</v>
      </c>
      <c r="AD45" s="162">
        <f t="shared" si="7"/>
        <v>19456</v>
      </c>
      <c r="AE45" s="163">
        <f t="shared" si="4"/>
        <v>0</v>
      </c>
    </row>
    <row r="46" spans="2:31">
      <c r="B46" s="139" t="str">
        <f t="shared" si="5"/>
        <v>00004E00</v>
      </c>
      <c r="C46" s="140" t="s">
        <v>50</v>
      </c>
      <c r="D46" s="141" t="str">
        <f t="shared" si="6"/>
        <v>00004FFF</v>
      </c>
      <c r="E46" s="142" t="str">
        <f>IF(AND($AD46&gt;=HEX2DEC('Address Decoding'!$AJ$69),$AD46&lt;=HEX2DEC('Address Decoding'!$AK$69)),E$6,IF(AND($AD46&gt;HEX2DEC('Address Decoding'!$AK$69),$AD46&lt;=HEX2DEC('Address Decoding'!$AL$69)),"MIRROR",""))</f>
        <v/>
      </c>
      <c r="F46" s="143" t="str">
        <f>IF(AND($AD46&gt;=HEX2DEC('Address Decoding'!$AJ$70),$AD46&lt;=HEX2DEC('Address Decoding'!$AK$70)),F$6,IF(AND($AD46&gt;HEX2DEC('Address Decoding'!$AK$70),$AD46&lt;=HEX2DEC('Address Decoding'!$AL$70)),"MIRROR",""))</f>
        <v/>
      </c>
      <c r="G46" s="143" t="str">
        <f>IF(AND($AD46&gt;=HEX2DEC('Address Decoding'!$AJ$71),$AD46&lt;=HEX2DEC('Address Decoding'!$AK$71)),G$6,IF(AND($AD46&gt;HEX2DEC('Address Decoding'!$AK$71),$AD46&lt;=HEX2DEC('Address Decoding'!$AL$71)),"MIRROR",""))</f>
        <v/>
      </c>
      <c r="H46" s="143" t="str">
        <f>IF(AND($AD46&gt;=HEX2DEC('Address Decoding'!$AJ$72),$AD46&lt;=HEX2DEC('Address Decoding'!$AK$72)),H$6,IF(AND($AD46&gt;HEX2DEC('Address Decoding'!$AK$72),$AD46&lt;=HEX2DEC('Address Decoding'!$AL$72)),"MIRROR",""))</f>
        <v/>
      </c>
      <c r="I46" s="143" t="str">
        <f>IF(AND($AD46&gt;=HEX2DEC('Address Decoding'!$AJ$73),$AD46&lt;=HEX2DEC('Address Decoding'!$AK$73)),I$6,IF(AND($AD46&gt;HEX2DEC('Address Decoding'!$AK$73),$AD46&lt;=HEX2DEC('Address Decoding'!$AL$73)),"MIRROR",""))</f>
        <v/>
      </c>
      <c r="J46" s="143" t="str">
        <f>IF(AND($AD46&gt;=HEX2DEC('Address Decoding'!$AJ$74),$AD46&lt;=HEX2DEC('Address Decoding'!$AK$74)),J$6,IF(AND($AD46&gt;HEX2DEC('Address Decoding'!$AK$74),$AD46&lt;=HEX2DEC('Address Decoding'!$AL$74)),"MIRROR",""))</f>
        <v/>
      </c>
      <c r="K46" s="143" t="str">
        <f>IF(AND($AD46&gt;=HEX2DEC('Address Decoding'!$AJ$75),$AD46&lt;=HEX2DEC('Address Decoding'!$AK$75)),K$6,IF(AND($AD46&gt;HEX2DEC('Address Decoding'!$AK$75),$AD46&lt;=HEX2DEC('Address Decoding'!$AL$75)),"MIRROR",""))</f>
        <v/>
      </c>
      <c r="L46" s="143" t="str">
        <f>IF(AND($AD46&gt;=HEX2DEC('Address Decoding'!$AJ$76),$AD46&lt;=HEX2DEC('Address Decoding'!$AK$76)),L$6,IF(AND($AD46&gt;HEX2DEC('Address Decoding'!$AK$76),$AD46&lt;=HEX2DEC('Address Decoding'!$AL$76)),"MIRROR",""))</f>
        <v/>
      </c>
      <c r="M46" s="143" t="str">
        <f>IF(AND($AD46&gt;=HEX2DEC('Address Decoding'!$AJ$77),$AD46&lt;=HEX2DEC('Address Decoding'!$AK$77)),M$6,IF(AND($AD46&gt;HEX2DEC('Address Decoding'!$AK$77),$AD46&lt;=HEX2DEC('Address Decoding'!$AL$77)),"MIRROR",""))</f>
        <v/>
      </c>
      <c r="N46" s="144" t="str">
        <f>IF(AND($AD46&gt;=HEX2DEC('Address Decoding'!$AJ$78),$AD46&lt;=HEX2DEC('Address Decoding'!$AK$78)),N$6,IF(AND($AD46&gt;HEX2DEC('Address Decoding'!$AK$78),$AD46&lt;=HEX2DEC('Address Decoding'!$AL$78)),"MIRROR",""))</f>
        <v/>
      </c>
      <c r="O46" s="145" t="str">
        <f>IF(AND($AD46&gt;=HEX2DEC('Address Decoding'!$AJ$79),$AD46&lt;=HEX2DEC('Address Decoding'!$AK$79)),O$6,IF(AND($AD46&gt;HEX2DEC('Address Decoding'!$AK$79),$AD46&lt;=HEX2DEC('Address Decoding'!$AL$79)),"MIRROR",""))</f>
        <v/>
      </c>
      <c r="P46" s="145" t="str">
        <f>IF(AND($AD46&gt;=HEX2DEC('Address Decoding'!$AJ$80),$AD46&lt;=HEX2DEC('Address Decoding'!$AK$80)),P$6,IF(AND($AD46&gt;HEX2DEC('Address Decoding'!$AK$80),$AD46&lt;=HEX2DEC('Address Decoding'!$AL$80)),"MIRROR",""))</f>
        <v/>
      </c>
      <c r="Q46" s="145" t="str">
        <f>IF(AND($AD46&gt;=HEX2DEC('Address Decoding'!$AJ$81),$AD46&lt;=HEX2DEC('Address Decoding'!$AK$81)),Q$6,IF(AND($AD46&gt;HEX2DEC('Address Decoding'!$AK$81),$AD46&lt;=HEX2DEC('Address Decoding'!$AL$81)),"MIRROR",""))</f>
        <v/>
      </c>
      <c r="R46" s="145" t="str">
        <f>IF(AND($AD46&gt;=HEX2DEC('Address Decoding'!$AJ$82),$AD46&lt;=HEX2DEC('Address Decoding'!$AK$82)),R$6,IF(AND($AD46&gt;HEX2DEC('Address Decoding'!$AK$82),$AD46&lt;=HEX2DEC('Address Decoding'!$AL$82)),"MIRROR",""))</f>
        <v/>
      </c>
      <c r="S46" s="145" t="str">
        <f>IF(AND($AD46&gt;=HEX2DEC('Address Decoding'!$AJ$83),$AD46&lt;=HEX2DEC('Address Decoding'!$AK$83)),S$6,IF(AND($AD46&gt;HEX2DEC('Address Decoding'!$AK$83),$AD46&lt;=HEX2DEC('Address Decoding'!$AL$83)),"MIRROR",""))</f>
        <v/>
      </c>
      <c r="T46" s="145" t="str">
        <f>IF(AND($AD46&gt;=HEX2DEC('Address Decoding'!$AJ$84),$AD46&lt;=HEX2DEC('Address Decoding'!$AK$84)),T$6,IF(AND($AD46&gt;HEX2DEC('Address Decoding'!$AK$84),$AD46&lt;=HEX2DEC('Address Decoding'!$AL$84)),"MIRROR",""))</f>
        <v/>
      </c>
      <c r="U46" s="145" t="str">
        <f>IF(AND($AD46&gt;=HEX2DEC('Address Decoding'!$AJ$85),$AD46&lt;=HEX2DEC('Address Decoding'!$AK$85)),U$6,IF(AND($AD46&gt;HEX2DEC('Address Decoding'!$AK$85),$AD46&lt;=HEX2DEC('Address Decoding'!$AL$85)),"MIRROR",""))</f>
        <v/>
      </c>
      <c r="V46" s="145" t="str">
        <f>IF(AND($AD46&gt;=HEX2DEC('Address Decoding'!$AJ$86),$AD46&lt;=HEX2DEC('Address Decoding'!$AK$86)),V$6,IF(AND($AD46&gt;HEX2DEC('Address Decoding'!$AK$86),$AD46&lt;=HEX2DEC('Address Decoding'!$AL$86)),"MIRROR",""))</f>
        <v/>
      </c>
      <c r="W46" s="145" t="str">
        <f>IF(AND($AD46&gt;=HEX2DEC('Address Decoding'!$AJ$87),$AD46&lt;=HEX2DEC('Address Decoding'!$AK$87)),W$6,IF(AND($AD46&gt;HEX2DEC('Address Decoding'!$AK$87),$AD46&lt;=HEX2DEC('Address Decoding'!$AL$87)),"MIRROR",""))</f>
        <v/>
      </c>
      <c r="X46" s="146" t="str">
        <f>IF(AND($AD46&gt;=HEX2DEC('Address Decoding'!$AJ$88),$AD46&lt;=HEX2DEC('Address Decoding'!$AK$88)),X$6,IF(AND($AD46&gt;HEX2DEC('Address Decoding'!$AK$88),$AD46&lt;=HEX2DEC('Address Decoding'!$AL$88)),"MIRROR",""))</f>
        <v/>
      </c>
      <c r="Y46" s="142" t="str">
        <f>IF(AND($AD46&gt;=HEX2DEC('Address Decoding'!$AJ$89),$AD46&lt;=HEX2DEC('Address Decoding'!$AK$89)),Y$6,IF(AND($AD46&gt;HEX2DEC('Address Decoding'!$AK$89),$AD46&lt;=HEX2DEC('Address Decoding'!$AL$89)),"MIRROR",""))</f>
        <v/>
      </c>
      <c r="Z46" s="143" t="str">
        <f>IF(AND(HEX2DEC('Address Decoding'!$AJ$95)&gt;=$AD46,HEX2DEC('Address Decoding'!$AK$95)&lt;=$AD47),Z$6,"")</f>
        <v/>
      </c>
      <c r="AA46" s="144" t="str">
        <f>IF(AND(HEX2DEC('Address Decoding'!$AJ$96)&gt;=$AD46,HEX2DEC('Address Decoding'!$AK$96)&lt;=$AD47),AA$6,"")</f>
        <v/>
      </c>
      <c r="AB46" s="130" t="str">
        <f t="shared" si="2"/>
        <v>OK</v>
      </c>
      <c r="AD46" s="162">
        <f t="shared" si="7"/>
        <v>19968</v>
      </c>
      <c r="AE46" s="163">
        <f t="shared" si="4"/>
        <v>0</v>
      </c>
    </row>
    <row r="47" spans="2:31">
      <c r="B47" s="139" t="str">
        <f t="shared" si="5"/>
        <v>00005000</v>
      </c>
      <c r="C47" s="140" t="s">
        <v>50</v>
      </c>
      <c r="D47" s="141" t="str">
        <f t="shared" si="6"/>
        <v>000051FF</v>
      </c>
      <c r="E47" s="142" t="str">
        <f>IF(AND($AD47&gt;=HEX2DEC('Address Decoding'!$AJ$69),$AD47&lt;=HEX2DEC('Address Decoding'!$AK$69)),E$6,IF(AND($AD47&gt;HEX2DEC('Address Decoding'!$AK$69),$AD47&lt;=HEX2DEC('Address Decoding'!$AL$69)),"MIRROR",""))</f>
        <v/>
      </c>
      <c r="F47" s="143" t="str">
        <f>IF(AND($AD47&gt;=HEX2DEC('Address Decoding'!$AJ$70),$AD47&lt;=HEX2DEC('Address Decoding'!$AK$70)),F$6,IF(AND($AD47&gt;HEX2DEC('Address Decoding'!$AK$70),$AD47&lt;=HEX2DEC('Address Decoding'!$AL$70)),"MIRROR",""))</f>
        <v/>
      </c>
      <c r="G47" s="143" t="str">
        <f>IF(AND($AD47&gt;=HEX2DEC('Address Decoding'!$AJ$71),$AD47&lt;=HEX2DEC('Address Decoding'!$AK$71)),G$6,IF(AND($AD47&gt;HEX2DEC('Address Decoding'!$AK$71),$AD47&lt;=HEX2DEC('Address Decoding'!$AL$71)),"MIRROR",""))</f>
        <v/>
      </c>
      <c r="H47" s="143" t="str">
        <f>IF(AND($AD47&gt;=HEX2DEC('Address Decoding'!$AJ$72),$AD47&lt;=HEX2DEC('Address Decoding'!$AK$72)),H$6,IF(AND($AD47&gt;HEX2DEC('Address Decoding'!$AK$72),$AD47&lt;=HEX2DEC('Address Decoding'!$AL$72)),"MIRROR",""))</f>
        <v/>
      </c>
      <c r="I47" s="143" t="str">
        <f>IF(AND($AD47&gt;=HEX2DEC('Address Decoding'!$AJ$73),$AD47&lt;=HEX2DEC('Address Decoding'!$AK$73)),I$6,IF(AND($AD47&gt;HEX2DEC('Address Decoding'!$AK$73),$AD47&lt;=HEX2DEC('Address Decoding'!$AL$73)),"MIRROR",""))</f>
        <v/>
      </c>
      <c r="J47" s="143" t="str">
        <f>IF(AND($AD47&gt;=HEX2DEC('Address Decoding'!$AJ$74),$AD47&lt;=HEX2DEC('Address Decoding'!$AK$74)),J$6,IF(AND($AD47&gt;HEX2DEC('Address Decoding'!$AK$74),$AD47&lt;=HEX2DEC('Address Decoding'!$AL$74)),"MIRROR",""))</f>
        <v/>
      </c>
      <c r="K47" s="143" t="str">
        <f>IF(AND($AD47&gt;=HEX2DEC('Address Decoding'!$AJ$75),$AD47&lt;=HEX2DEC('Address Decoding'!$AK$75)),K$6,IF(AND($AD47&gt;HEX2DEC('Address Decoding'!$AK$75),$AD47&lt;=HEX2DEC('Address Decoding'!$AL$75)),"MIRROR",""))</f>
        <v/>
      </c>
      <c r="L47" s="143" t="str">
        <f>IF(AND($AD47&gt;=HEX2DEC('Address Decoding'!$AJ$76),$AD47&lt;=HEX2DEC('Address Decoding'!$AK$76)),L$6,IF(AND($AD47&gt;HEX2DEC('Address Decoding'!$AK$76),$AD47&lt;=HEX2DEC('Address Decoding'!$AL$76)),"MIRROR",""))</f>
        <v/>
      </c>
      <c r="M47" s="143" t="str">
        <f>IF(AND($AD47&gt;=HEX2DEC('Address Decoding'!$AJ$77),$AD47&lt;=HEX2DEC('Address Decoding'!$AK$77)),M$6,IF(AND($AD47&gt;HEX2DEC('Address Decoding'!$AK$77),$AD47&lt;=HEX2DEC('Address Decoding'!$AL$77)),"MIRROR",""))</f>
        <v/>
      </c>
      <c r="N47" s="144" t="str">
        <f>IF(AND($AD47&gt;=HEX2DEC('Address Decoding'!$AJ$78),$AD47&lt;=HEX2DEC('Address Decoding'!$AK$78)),N$6,IF(AND($AD47&gt;HEX2DEC('Address Decoding'!$AK$78),$AD47&lt;=HEX2DEC('Address Decoding'!$AL$78)),"MIRROR",""))</f>
        <v/>
      </c>
      <c r="O47" s="145" t="str">
        <f>IF(AND($AD47&gt;=HEX2DEC('Address Decoding'!$AJ$79),$AD47&lt;=HEX2DEC('Address Decoding'!$AK$79)),O$6,IF(AND($AD47&gt;HEX2DEC('Address Decoding'!$AK$79),$AD47&lt;=HEX2DEC('Address Decoding'!$AL$79)),"MIRROR",""))</f>
        <v/>
      </c>
      <c r="P47" s="145" t="str">
        <f>IF(AND($AD47&gt;=HEX2DEC('Address Decoding'!$AJ$80),$AD47&lt;=HEX2DEC('Address Decoding'!$AK$80)),P$6,IF(AND($AD47&gt;HEX2DEC('Address Decoding'!$AK$80),$AD47&lt;=HEX2DEC('Address Decoding'!$AL$80)),"MIRROR",""))</f>
        <v/>
      </c>
      <c r="Q47" s="145" t="str">
        <f>IF(AND($AD47&gt;=HEX2DEC('Address Decoding'!$AJ$81),$AD47&lt;=HEX2DEC('Address Decoding'!$AK$81)),Q$6,IF(AND($AD47&gt;HEX2DEC('Address Decoding'!$AK$81),$AD47&lt;=HEX2DEC('Address Decoding'!$AL$81)),"MIRROR",""))</f>
        <v/>
      </c>
      <c r="R47" s="145" t="str">
        <f>IF(AND($AD47&gt;=HEX2DEC('Address Decoding'!$AJ$82),$AD47&lt;=HEX2DEC('Address Decoding'!$AK$82)),R$6,IF(AND($AD47&gt;HEX2DEC('Address Decoding'!$AK$82),$AD47&lt;=HEX2DEC('Address Decoding'!$AL$82)),"MIRROR",""))</f>
        <v/>
      </c>
      <c r="S47" s="145" t="str">
        <f>IF(AND($AD47&gt;=HEX2DEC('Address Decoding'!$AJ$83),$AD47&lt;=HEX2DEC('Address Decoding'!$AK$83)),S$6,IF(AND($AD47&gt;HEX2DEC('Address Decoding'!$AK$83),$AD47&lt;=HEX2DEC('Address Decoding'!$AL$83)),"MIRROR",""))</f>
        <v/>
      </c>
      <c r="T47" s="145" t="str">
        <f>IF(AND($AD47&gt;=HEX2DEC('Address Decoding'!$AJ$84),$AD47&lt;=HEX2DEC('Address Decoding'!$AK$84)),T$6,IF(AND($AD47&gt;HEX2DEC('Address Decoding'!$AK$84),$AD47&lt;=HEX2DEC('Address Decoding'!$AL$84)),"MIRROR",""))</f>
        <v/>
      </c>
      <c r="U47" s="145" t="str">
        <f>IF(AND($AD47&gt;=HEX2DEC('Address Decoding'!$AJ$85),$AD47&lt;=HEX2DEC('Address Decoding'!$AK$85)),U$6,IF(AND($AD47&gt;HEX2DEC('Address Decoding'!$AK$85),$AD47&lt;=HEX2DEC('Address Decoding'!$AL$85)),"MIRROR",""))</f>
        <v/>
      </c>
      <c r="V47" s="145" t="str">
        <f>IF(AND($AD47&gt;=HEX2DEC('Address Decoding'!$AJ$86),$AD47&lt;=HEX2DEC('Address Decoding'!$AK$86)),V$6,IF(AND($AD47&gt;HEX2DEC('Address Decoding'!$AK$86),$AD47&lt;=HEX2DEC('Address Decoding'!$AL$86)),"MIRROR",""))</f>
        <v/>
      </c>
      <c r="W47" s="145" t="str">
        <f>IF(AND($AD47&gt;=HEX2DEC('Address Decoding'!$AJ$87),$AD47&lt;=HEX2DEC('Address Decoding'!$AK$87)),W$6,IF(AND($AD47&gt;HEX2DEC('Address Decoding'!$AK$87),$AD47&lt;=HEX2DEC('Address Decoding'!$AL$87)),"MIRROR",""))</f>
        <v/>
      </c>
      <c r="X47" s="146" t="str">
        <f>IF(AND($AD47&gt;=HEX2DEC('Address Decoding'!$AJ$88),$AD47&lt;=HEX2DEC('Address Decoding'!$AK$88)),X$6,IF(AND($AD47&gt;HEX2DEC('Address Decoding'!$AK$88),$AD47&lt;=HEX2DEC('Address Decoding'!$AL$88)),"MIRROR",""))</f>
        <v/>
      </c>
      <c r="Y47" s="142" t="str">
        <f>IF(AND($AD47&gt;=HEX2DEC('Address Decoding'!$AJ$89),$AD47&lt;=HEX2DEC('Address Decoding'!$AK$89)),Y$6,IF(AND($AD47&gt;HEX2DEC('Address Decoding'!$AK$89),$AD47&lt;=HEX2DEC('Address Decoding'!$AL$89)),"MIRROR",""))</f>
        <v/>
      </c>
      <c r="Z47" s="143" t="str">
        <f>IF(AND(HEX2DEC('Address Decoding'!$AJ$95)&gt;=$AD47,HEX2DEC('Address Decoding'!$AK$95)&lt;=$AD48),Z$6,"")</f>
        <v/>
      </c>
      <c r="AA47" s="144" t="str">
        <f>IF(AND(HEX2DEC('Address Decoding'!$AJ$96)&gt;=$AD47,HEX2DEC('Address Decoding'!$AK$96)&lt;=$AD48),AA$6,"")</f>
        <v/>
      </c>
      <c r="AB47" s="130" t="str">
        <f t="shared" si="2"/>
        <v>OK</v>
      </c>
      <c r="AD47" s="162">
        <f t="shared" si="7"/>
        <v>20480</v>
      </c>
      <c r="AE47" s="163">
        <f t="shared" si="4"/>
        <v>0</v>
      </c>
    </row>
    <row r="48" spans="2:31">
      <c r="B48" s="139" t="str">
        <f t="shared" si="5"/>
        <v>00005200</v>
      </c>
      <c r="C48" s="140" t="s">
        <v>50</v>
      </c>
      <c r="D48" s="141" t="str">
        <f t="shared" si="6"/>
        <v>000053FF</v>
      </c>
      <c r="E48" s="142" t="str">
        <f>IF(AND($AD48&gt;=HEX2DEC('Address Decoding'!$AJ$69),$AD48&lt;=HEX2DEC('Address Decoding'!$AK$69)),E$6,IF(AND($AD48&gt;HEX2DEC('Address Decoding'!$AK$69),$AD48&lt;=HEX2DEC('Address Decoding'!$AL$69)),"MIRROR",""))</f>
        <v/>
      </c>
      <c r="F48" s="143" t="str">
        <f>IF(AND($AD48&gt;=HEX2DEC('Address Decoding'!$AJ$70),$AD48&lt;=HEX2DEC('Address Decoding'!$AK$70)),F$6,IF(AND($AD48&gt;HEX2DEC('Address Decoding'!$AK$70),$AD48&lt;=HEX2DEC('Address Decoding'!$AL$70)),"MIRROR",""))</f>
        <v/>
      </c>
      <c r="G48" s="143" t="str">
        <f>IF(AND($AD48&gt;=HEX2DEC('Address Decoding'!$AJ$71),$AD48&lt;=HEX2DEC('Address Decoding'!$AK$71)),G$6,IF(AND($AD48&gt;HEX2DEC('Address Decoding'!$AK$71),$AD48&lt;=HEX2DEC('Address Decoding'!$AL$71)),"MIRROR",""))</f>
        <v/>
      </c>
      <c r="H48" s="143" t="str">
        <f>IF(AND($AD48&gt;=HEX2DEC('Address Decoding'!$AJ$72),$AD48&lt;=HEX2DEC('Address Decoding'!$AK$72)),H$6,IF(AND($AD48&gt;HEX2DEC('Address Decoding'!$AK$72),$AD48&lt;=HEX2DEC('Address Decoding'!$AL$72)),"MIRROR",""))</f>
        <v/>
      </c>
      <c r="I48" s="143" t="str">
        <f>IF(AND($AD48&gt;=HEX2DEC('Address Decoding'!$AJ$73),$AD48&lt;=HEX2DEC('Address Decoding'!$AK$73)),I$6,IF(AND($AD48&gt;HEX2DEC('Address Decoding'!$AK$73),$AD48&lt;=HEX2DEC('Address Decoding'!$AL$73)),"MIRROR",""))</f>
        <v/>
      </c>
      <c r="J48" s="143" t="str">
        <f>IF(AND($AD48&gt;=HEX2DEC('Address Decoding'!$AJ$74),$AD48&lt;=HEX2DEC('Address Decoding'!$AK$74)),J$6,IF(AND($AD48&gt;HEX2DEC('Address Decoding'!$AK$74),$AD48&lt;=HEX2DEC('Address Decoding'!$AL$74)),"MIRROR",""))</f>
        <v/>
      </c>
      <c r="K48" s="143" t="str">
        <f>IF(AND($AD48&gt;=HEX2DEC('Address Decoding'!$AJ$75),$AD48&lt;=HEX2DEC('Address Decoding'!$AK$75)),K$6,IF(AND($AD48&gt;HEX2DEC('Address Decoding'!$AK$75),$AD48&lt;=HEX2DEC('Address Decoding'!$AL$75)),"MIRROR",""))</f>
        <v/>
      </c>
      <c r="L48" s="143" t="str">
        <f>IF(AND($AD48&gt;=HEX2DEC('Address Decoding'!$AJ$76),$AD48&lt;=HEX2DEC('Address Decoding'!$AK$76)),L$6,IF(AND($AD48&gt;HEX2DEC('Address Decoding'!$AK$76),$AD48&lt;=HEX2DEC('Address Decoding'!$AL$76)),"MIRROR",""))</f>
        <v/>
      </c>
      <c r="M48" s="143" t="str">
        <f>IF(AND($AD48&gt;=HEX2DEC('Address Decoding'!$AJ$77),$AD48&lt;=HEX2DEC('Address Decoding'!$AK$77)),M$6,IF(AND($AD48&gt;HEX2DEC('Address Decoding'!$AK$77),$AD48&lt;=HEX2DEC('Address Decoding'!$AL$77)),"MIRROR",""))</f>
        <v/>
      </c>
      <c r="N48" s="144" t="str">
        <f>IF(AND($AD48&gt;=HEX2DEC('Address Decoding'!$AJ$78),$AD48&lt;=HEX2DEC('Address Decoding'!$AK$78)),N$6,IF(AND($AD48&gt;HEX2DEC('Address Decoding'!$AK$78),$AD48&lt;=HEX2DEC('Address Decoding'!$AL$78)),"MIRROR",""))</f>
        <v/>
      </c>
      <c r="O48" s="145" t="str">
        <f>IF(AND($AD48&gt;=HEX2DEC('Address Decoding'!$AJ$79),$AD48&lt;=HEX2DEC('Address Decoding'!$AK$79)),O$6,IF(AND($AD48&gt;HEX2DEC('Address Decoding'!$AK$79),$AD48&lt;=HEX2DEC('Address Decoding'!$AL$79)),"MIRROR",""))</f>
        <v/>
      </c>
      <c r="P48" s="145" t="str">
        <f>IF(AND($AD48&gt;=HEX2DEC('Address Decoding'!$AJ$80),$AD48&lt;=HEX2DEC('Address Decoding'!$AK$80)),P$6,IF(AND($AD48&gt;HEX2DEC('Address Decoding'!$AK$80),$AD48&lt;=HEX2DEC('Address Decoding'!$AL$80)),"MIRROR",""))</f>
        <v/>
      </c>
      <c r="Q48" s="145" t="str">
        <f>IF(AND($AD48&gt;=HEX2DEC('Address Decoding'!$AJ$81),$AD48&lt;=HEX2DEC('Address Decoding'!$AK$81)),Q$6,IF(AND($AD48&gt;HEX2DEC('Address Decoding'!$AK$81),$AD48&lt;=HEX2DEC('Address Decoding'!$AL$81)),"MIRROR",""))</f>
        <v/>
      </c>
      <c r="R48" s="145" t="str">
        <f>IF(AND($AD48&gt;=HEX2DEC('Address Decoding'!$AJ$82),$AD48&lt;=HEX2DEC('Address Decoding'!$AK$82)),R$6,IF(AND($AD48&gt;HEX2DEC('Address Decoding'!$AK$82),$AD48&lt;=HEX2DEC('Address Decoding'!$AL$82)),"MIRROR",""))</f>
        <v/>
      </c>
      <c r="S48" s="145" t="str">
        <f>IF(AND($AD48&gt;=HEX2DEC('Address Decoding'!$AJ$83),$AD48&lt;=HEX2DEC('Address Decoding'!$AK$83)),S$6,IF(AND($AD48&gt;HEX2DEC('Address Decoding'!$AK$83),$AD48&lt;=HEX2DEC('Address Decoding'!$AL$83)),"MIRROR",""))</f>
        <v/>
      </c>
      <c r="T48" s="145" t="str">
        <f>IF(AND($AD48&gt;=HEX2DEC('Address Decoding'!$AJ$84),$AD48&lt;=HEX2DEC('Address Decoding'!$AK$84)),T$6,IF(AND($AD48&gt;HEX2DEC('Address Decoding'!$AK$84),$AD48&lt;=HEX2DEC('Address Decoding'!$AL$84)),"MIRROR",""))</f>
        <v/>
      </c>
      <c r="U48" s="145" t="str">
        <f>IF(AND($AD48&gt;=HEX2DEC('Address Decoding'!$AJ$85),$AD48&lt;=HEX2DEC('Address Decoding'!$AK$85)),U$6,IF(AND($AD48&gt;HEX2DEC('Address Decoding'!$AK$85),$AD48&lt;=HEX2DEC('Address Decoding'!$AL$85)),"MIRROR",""))</f>
        <v/>
      </c>
      <c r="V48" s="145" t="str">
        <f>IF(AND($AD48&gt;=HEX2DEC('Address Decoding'!$AJ$86),$AD48&lt;=HEX2DEC('Address Decoding'!$AK$86)),V$6,IF(AND($AD48&gt;HEX2DEC('Address Decoding'!$AK$86),$AD48&lt;=HEX2DEC('Address Decoding'!$AL$86)),"MIRROR",""))</f>
        <v/>
      </c>
      <c r="W48" s="145" t="str">
        <f>IF(AND($AD48&gt;=HEX2DEC('Address Decoding'!$AJ$87),$AD48&lt;=HEX2DEC('Address Decoding'!$AK$87)),W$6,IF(AND($AD48&gt;HEX2DEC('Address Decoding'!$AK$87),$AD48&lt;=HEX2DEC('Address Decoding'!$AL$87)),"MIRROR",""))</f>
        <v/>
      </c>
      <c r="X48" s="146" t="str">
        <f>IF(AND($AD48&gt;=HEX2DEC('Address Decoding'!$AJ$88),$AD48&lt;=HEX2DEC('Address Decoding'!$AK$88)),X$6,IF(AND($AD48&gt;HEX2DEC('Address Decoding'!$AK$88),$AD48&lt;=HEX2DEC('Address Decoding'!$AL$88)),"MIRROR",""))</f>
        <v/>
      </c>
      <c r="Y48" s="142" t="str">
        <f>IF(AND($AD48&gt;=HEX2DEC('Address Decoding'!$AJ$89),$AD48&lt;=HEX2DEC('Address Decoding'!$AK$89)),Y$6,IF(AND($AD48&gt;HEX2DEC('Address Decoding'!$AK$89),$AD48&lt;=HEX2DEC('Address Decoding'!$AL$89)),"MIRROR",""))</f>
        <v/>
      </c>
      <c r="Z48" s="143" t="str">
        <f>IF(AND(HEX2DEC('Address Decoding'!$AJ$95)&gt;=$AD48,HEX2DEC('Address Decoding'!$AK$95)&lt;=$AD49),Z$6,"")</f>
        <v/>
      </c>
      <c r="AA48" s="144" t="str">
        <f>IF(AND(HEX2DEC('Address Decoding'!$AJ$96)&gt;=$AD48,HEX2DEC('Address Decoding'!$AK$96)&lt;=$AD49),AA$6,"")</f>
        <v/>
      </c>
      <c r="AB48" s="130" t="str">
        <f t="shared" si="2"/>
        <v>OK</v>
      </c>
      <c r="AD48" s="162">
        <f t="shared" si="7"/>
        <v>20992</v>
      </c>
      <c r="AE48" s="163">
        <f t="shared" si="4"/>
        <v>0</v>
      </c>
    </row>
    <row r="49" spans="2:31">
      <c r="B49" s="139" t="str">
        <f t="shared" si="5"/>
        <v>00005400</v>
      </c>
      <c r="C49" s="140" t="s">
        <v>50</v>
      </c>
      <c r="D49" s="141" t="str">
        <f t="shared" si="6"/>
        <v>000055FF</v>
      </c>
      <c r="E49" s="142" t="str">
        <f>IF(AND($AD49&gt;=HEX2DEC('Address Decoding'!$AJ$69),$AD49&lt;=HEX2DEC('Address Decoding'!$AK$69)),E$6,IF(AND($AD49&gt;HEX2DEC('Address Decoding'!$AK$69),$AD49&lt;=HEX2DEC('Address Decoding'!$AL$69)),"MIRROR",""))</f>
        <v/>
      </c>
      <c r="F49" s="143" t="str">
        <f>IF(AND($AD49&gt;=HEX2DEC('Address Decoding'!$AJ$70),$AD49&lt;=HEX2DEC('Address Decoding'!$AK$70)),F$6,IF(AND($AD49&gt;HEX2DEC('Address Decoding'!$AK$70),$AD49&lt;=HEX2DEC('Address Decoding'!$AL$70)),"MIRROR",""))</f>
        <v/>
      </c>
      <c r="G49" s="143" t="str">
        <f>IF(AND($AD49&gt;=HEX2DEC('Address Decoding'!$AJ$71),$AD49&lt;=HEX2DEC('Address Decoding'!$AK$71)),G$6,IF(AND($AD49&gt;HEX2DEC('Address Decoding'!$AK$71),$AD49&lt;=HEX2DEC('Address Decoding'!$AL$71)),"MIRROR",""))</f>
        <v/>
      </c>
      <c r="H49" s="143" t="str">
        <f>IF(AND($AD49&gt;=HEX2DEC('Address Decoding'!$AJ$72),$AD49&lt;=HEX2DEC('Address Decoding'!$AK$72)),H$6,IF(AND($AD49&gt;HEX2DEC('Address Decoding'!$AK$72),$AD49&lt;=HEX2DEC('Address Decoding'!$AL$72)),"MIRROR",""))</f>
        <v/>
      </c>
      <c r="I49" s="143" t="str">
        <f>IF(AND($AD49&gt;=HEX2DEC('Address Decoding'!$AJ$73),$AD49&lt;=HEX2DEC('Address Decoding'!$AK$73)),I$6,IF(AND($AD49&gt;HEX2DEC('Address Decoding'!$AK$73),$AD49&lt;=HEX2DEC('Address Decoding'!$AL$73)),"MIRROR",""))</f>
        <v/>
      </c>
      <c r="J49" s="143" t="str">
        <f>IF(AND($AD49&gt;=HEX2DEC('Address Decoding'!$AJ$74),$AD49&lt;=HEX2DEC('Address Decoding'!$AK$74)),J$6,IF(AND($AD49&gt;HEX2DEC('Address Decoding'!$AK$74),$AD49&lt;=HEX2DEC('Address Decoding'!$AL$74)),"MIRROR",""))</f>
        <v/>
      </c>
      <c r="K49" s="143" t="str">
        <f>IF(AND($AD49&gt;=HEX2DEC('Address Decoding'!$AJ$75),$AD49&lt;=HEX2DEC('Address Decoding'!$AK$75)),K$6,IF(AND($AD49&gt;HEX2DEC('Address Decoding'!$AK$75),$AD49&lt;=HEX2DEC('Address Decoding'!$AL$75)),"MIRROR",""))</f>
        <v/>
      </c>
      <c r="L49" s="143" t="str">
        <f>IF(AND($AD49&gt;=HEX2DEC('Address Decoding'!$AJ$76),$AD49&lt;=HEX2DEC('Address Decoding'!$AK$76)),L$6,IF(AND($AD49&gt;HEX2DEC('Address Decoding'!$AK$76),$AD49&lt;=HEX2DEC('Address Decoding'!$AL$76)),"MIRROR",""))</f>
        <v/>
      </c>
      <c r="M49" s="143" t="str">
        <f>IF(AND($AD49&gt;=HEX2DEC('Address Decoding'!$AJ$77),$AD49&lt;=HEX2DEC('Address Decoding'!$AK$77)),M$6,IF(AND($AD49&gt;HEX2DEC('Address Decoding'!$AK$77),$AD49&lt;=HEX2DEC('Address Decoding'!$AL$77)),"MIRROR",""))</f>
        <v/>
      </c>
      <c r="N49" s="144" t="str">
        <f>IF(AND($AD49&gt;=HEX2DEC('Address Decoding'!$AJ$78),$AD49&lt;=HEX2DEC('Address Decoding'!$AK$78)),N$6,IF(AND($AD49&gt;HEX2DEC('Address Decoding'!$AK$78),$AD49&lt;=HEX2DEC('Address Decoding'!$AL$78)),"MIRROR",""))</f>
        <v/>
      </c>
      <c r="O49" s="145" t="str">
        <f>IF(AND($AD49&gt;=HEX2DEC('Address Decoding'!$AJ$79),$AD49&lt;=HEX2DEC('Address Decoding'!$AK$79)),O$6,IF(AND($AD49&gt;HEX2DEC('Address Decoding'!$AK$79),$AD49&lt;=HEX2DEC('Address Decoding'!$AL$79)),"MIRROR",""))</f>
        <v/>
      </c>
      <c r="P49" s="145" t="str">
        <f>IF(AND($AD49&gt;=HEX2DEC('Address Decoding'!$AJ$80),$AD49&lt;=HEX2DEC('Address Decoding'!$AK$80)),P$6,IF(AND($AD49&gt;HEX2DEC('Address Decoding'!$AK$80),$AD49&lt;=HEX2DEC('Address Decoding'!$AL$80)),"MIRROR",""))</f>
        <v/>
      </c>
      <c r="Q49" s="145" t="str">
        <f>IF(AND($AD49&gt;=HEX2DEC('Address Decoding'!$AJ$81),$AD49&lt;=HEX2DEC('Address Decoding'!$AK$81)),Q$6,IF(AND($AD49&gt;HEX2DEC('Address Decoding'!$AK$81),$AD49&lt;=HEX2DEC('Address Decoding'!$AL$81)),"MIRROR",""))</f>
        <v/>
      </c>
      <c r="R49" s="145" t="str">
        <f>IF(AND($AD49&gt;=HEX2DEC('Address Decoding'!$AJ$82),$AD49&lt;=HEX2DEC('Address Decoding'!$AK$82)),R$6,IF(AND($AD49&gt;HEX2DEC('Address Decoding'!$AK$82),$AD49&lt;=HEX2DEC('Address Decoding'!$AL$82)),"MIRROR",""))</f>
        <v/>
      </c>
      <c r="S49" s="145" t="str">
        <f>IF(AND($AD49&gt;=HEX2DEC('Address Decoding'!$AJ$83),$AD49&lt;=HEX2DEC('Address Decoding'!$AK$83)),S$6,IF(AND($AD49&gt;HEX2DEC('Address Decoding'!$AK$83),$AD49&lt;=HEX2DEC('Address Decoding'!$AL$83)),"MIRROR",""))</f>
        <v/>
      </c>
      <c r="T49" s="145" t="str">
        <f>IF(AND($AD49&gt;=HEX2DEC('Address Decoding'!$AJ$84),$AD49&lt;=HEX2DEC('Address Decoding'!$AK$84)),T$6,IF(AND($AD49&gt;HEX2DEC('Address Decoding'!$AK$84),$AD49&lt;=HEX2DEC('Address Decoding'!$AL$84)),"MIRROR",""))</f>
        <v/>
      </c>
      <c r="U49" s="145" t="str">
        <f>IF(AND($AD49&gt;=HEX2DEC('Address Decoding'!$AJ$85),$AD49&lt;=HEX2DEC('Address Decoding'!$AK$85)),U$6,IF(AND($AD49&gt;HEX2DEC('Address Decoding'!$AK$85),$AD49&lt;=HEX2DEC('Address Decoding'!$AL$85)),"MIRROR",""))</f>
        <v/>
      </c>
      <c r="V49" s="145" t="str">
        <f>IF(AND($AD49&gt;=HEX2DEC('Address Decoding'!$AJ$86),$AD49&lt;=HEX2DEC('Address Decoding'!$AK$86)),V$6,IF(AND($AD49&gt;HEX2DEC('Address Decoding'!$AK$86),$AD49&lt;=HEX2DEC('Address Decoding'!$AL$86)),"MIRROR",""))</f>
        <v/>
      </c>
      <c r="W49" s="145" t="str">
        <f>IF(AND($AD49&gt;=HEX2DEC('Address Decoding'!$AJ$87),$AD49&lt;=HEX2DEC('Address Decoding'!$AK$87)),W$6,IF(AND($AD49&gt;HEX2DEC('Address Decoding'!$AK$87),$AD49&lt;=HEX2DEC('Address Decoding'!$AL$87)),"MIRROR",""))</f>
        <v/>
      </c>
      <c r="X49" s="146" t="str">
        <f>IF(AND($AD49&gt;=HEX2DEC('Address Decoding'!$AJ$88),$AD49&lt;=HEX2DEC('Address Decoding'!$AK$88)),X$6,IF(AND($AD49&gt;HEX2DEC('Address Decoding'!$AK$88),$AD49&lt;=HEX2DEC('Address Decoding'!$AL$88)),"MIRROR",""))</f>
        <v/>
      </c>
      <c r="Y49" s="142" t="str">
        <f>IF(AND($AD49&gt;=HEX2DEC('Address Decoding'!$AJ$89),$AD49&lt;=HEX2DEC('Address Decoding'!$AK$89)),Y$6,IF(AND($AD49&gt;HEX2DEC('Address Decoding'!$AK$89),$AD49&lt;=HEX2DEC('Address Decoding'!$AL$89)),"MIRROR",""))</f>
        <v/>
      </c>
      <c r="Z49" s="143" t="str">
        <f>IF(AND(HEX2DEC('Address Decoding'!$AJ$95)&gt;=$AD49,HEX2DEC('Address Decoding'!$AK$95)&lt;=$AD50),Z$6,"")</f>
        <v/>
      </c>
      <c r="AA49" s="144" t="str">
        <f>IF(AND(HEX2DEC('Address Decoding'!$AJ$96)&gt;=$AD49,HEX2DEC('Address Decoding'!$AK$96)&lt;=$AD50),AA$6,"")</f>
        <v/>
      </c>
      <c r="AB49" s="130" t="str">
        <f t="shared" si="2"/>
        <v>OK</v>
      </c>
      <c r="AD49" s="162">
        <f t="shared" si="7"/>
        <v>21504</v>
      </c>
      <c r="AE49" s="163">
        <f t="shared" si="4"/>
        <v>0</v>
      </c>
    </row>
    <row r="50" spans="2:31">
      <c r="B50" s="139" t="str">
        <f t="shared" si="5"/>
        <v>00005600</v>
      </c>
      <c r="C50" s="140" t="s">
        <v>50</v>
      </c>
      <c r="D50" s="141" t="str">
        <f t="shared" si="6"/>
        <v>000057FF</v>
      </c>
      <c r="E50" s="142" t="str">
        <f>IF(AND($AD50&gt;=HEX2DEC('Address Decoding'!$AJ$69),$AD50&lt;=HEX2DEC('Address Decoding'!$AK$69)),E$6,IF(AND($AD50&gt;HEX2DEC('Address Decoding'!$AK$69),$AD50&lt;=HEX2DEC('Address Decoding'!$AL$69)),"MIRROR",""))</f>
        <v/>
      </c>
      <c r="F50" s="143" t="str">
        <f>IF(AND($AD50&gt;=HEX2DEC('Address Decoding'!$AJ$70),$AD50&lt;=HEX2DEC('Address Decoding'!$AK$70)),F$6,IF(AND($AD50&gt;HEX2DEC('Address Decoding'!$AK$70),$AD50&lt;=HEX2DEC('Address Decoding'!$AL$70)),"MIRROR",""))</f>
        <v/>
      </c>
      <c r="G50" s="143" t="str">
        <f>IF(AND($AD50&gt;=HEX2DEC('Address Decoding'!$AJ$71),$AD50&lt;=HEX2DEC('Address Decoding'!$AK$71)),G$6,IF(AND($AD50&gt;HEX2DEC('Address Decoding'!$AK$71),$AD50&lt;=HEX2DEC('Address Decoding'!$AL$71)),"MIRROR",""))</f>
        <v/>
      </c>
      <c r="H50" s="143" t="str">
        <f>IF(AND($AD50&gt;=HEX2DEC('Address Decoding'!$AJ$72),$AD50&lt;=HEX2DEC('Address Decoding'!$AK$72)),H$6,IF(AND($AD50&gt;HEX2DEC('Address Decoding'!$AK$72),$AD50&lt;=HEX2DEC('Address Decoding'!$AL$72)),"MIRROR",""))</f>
        <v/>
      </c>
      <c r="I50" s="143" t="str">
        <f>IF(AND($AD50&gt;=HEX2DEC('Address Decoding'!$AJ$73),$AD50&lt;=HEX2DEC('Address Decoding'!$AK$73)),I$6,IF(AND($AD50&gt;HEX2DEC('Address Decoding'!$AK$73),$AD50&lt;=HEX2DEC('Address Decoding'!$AL$73)),"MIRROR",""))</f>
        <v/>
      </c>
      <c r="J50" s="143" t="str">
        <f>IF(AND($AD50&gt;=HEX2DEC('Address Decoding'!$AJ$74),$AD50&lt;=HEX2DEC('Address Decoding'!$AK$74)),J$6,IF(AND($AD50&gt;HEX2DEC('Address Decoding'!$AK$74),$AD50&lt;=HEX2DEC('Address Decoding'!$AL$74)),"MIRROR",""))</f>
        <v/>
      </c>
      <c r="K50" s="143" t="str">
        <f>IF(AND($AD50&gt;=HEX2DEC('Address Decoding'!$AJ$75),$AD50&lt;=HEX2DEC('Address Decoding'!$AK$75)),K$6,IF(AND($AD50&gt;HEX2DEC('Address Decoding'!$AK$75),$AD50&lt;=HEX2DEC('Address Decoding'!$AL$75)),"MIRROR",""))</f>
        <v/>
      </c>
      <c r="L50" s="143" t="str">
        <f>IF(AND($AD50&gt;=HEX2DEC('Address Decoding'!$AJ$76),$AD50&lt;=HEX2DEC('Address Decoding'!$AK$76)),L$6,IF(AND($AD50&gt;HEX2DEC('Address Decoding'!$AK$76),$AD50&lt;=HEX2DEC('Address Decoding'!$AL$76)),"MIRROR",""))</f>
        <v/>
      </c>
      <c r="M50" s="143" t="str">
        <f>IF(AND($AD50&gt;=HEX2DEC('Address Decoding'!$AJ$77),$AD50&lt;=HEX2DEC('Address Decoding'!$AK$77)),M$6,IF(AND($AD50&gt;HEX2DEC('Address Decoding'!$AK$77),$AD50&lt;=HEX2DEC('Address Decoding'!$AL$77)),"MIRROR",""))</f>
        <v/>
      </c>
      <c r="N50" s="144" t="str">
        <f>IF(AND($AD50&gt;=HEX2DEC('Address Decoding'!$AJ$78),$AD50&lt;=HEX2DEC('Address Decoding'!$AK$78)),N$6,IF(AND($AD50&gt;HEX2DEC('Address Decoding'!$AK$78),$AD50&lt;=HEX2DEC('Address Decoding'!$AL$78)),"MIRROR",""))</f>
        <v/>
      </c>
      <c r="O50" s="145" t="str">
        <f>IF(AND($AD50&gt;=HEX2DEC('Address Decoding'!$AJ$79),$AD50&lt;=HEX2DEC('Address Decoding'!$AK$79)),O$6,IF(AND($AD50&gt;HEX2DEC('Address Decoding'!$AK$79),$AD50&lt;=HEX2DEC('Address Decoding'!$AL$79)),"MIRROR",""))</f>
        <v/>
      </c>
      <c r="P50" s="145" t="str">
        <f>IF(AND($AD50&gt;=HEX2DEC('Address Decoding'!$AJ$80),$AD50&lt;=HEX2DEC('Address Decoding'!$AK$80)),P$6,IF(AND($AD50&gt;HEX2DEC('Address Decoding'!$AK$80),$AD50&lt;=HEX2DEC('Address Decoding'!$AL$80)),"MIRROR",""))</f>
        <v/>
      </c>
      <c r="Q50" s="145" t="str">
        <f>IF(AND($AD50&gt;=HEX2DEC('Address Decoding'!$AJ$81),$AD50&lt;=HEX2DEC('Address Decoding'!$AK$81)),Q$6,IF(AND($AD50&gt;HEX2DEC('Address Decoding'!$AK$81),$AD50&lt;=HEX2DEC('Address Decoding'!$AL$81)),"MIRROR",""))</f>
        <v/>
      </c>
      <c r="R50" s="145" t="str">
        <f>IF(AND($AD50&gt;=HEX2DEC('Address Decoding'!$AJ$82),$AD50&lt;=HEX2DEC('Address Decoding'!$AK$82)),R$6,IF(AND($AD50&gt;HEX2DEC('Address Decoding'!$AK$82),$AD50&lt;=HEX2DEC('Address Decoding'!$AL$82)),"MIRROR",""))</f>
        <v/>
      </c>
      <c r="S50" s="145" t="str">
        <f>IF(AND($AD50&gt;=HEX2DEC('Address Decoding'!$AJ$83),$AD50&lt;=HEX2DEC('Address Decoding'!$AK$83)),S$6,IF(AND($AD50&gt;HEX2DEC('Address Decoding'!$AK$83),$AD50&lt;=HEX2DEC('Address Decoding'!$AL$83)),"MIRROR",""))</f>
        <v/>
      </c>
      <c r="T50" s="145" t="str">
        <f>IF(AND($AD50&gt;=HEX2DEC('Address Decoding'!$AJ$84),$AD50&lt;=HEX2DEC('Address Decoding'!$AK$84)),T$6,IF(AND($AD50&gt;HEX2DEC('Address Decoding'!$AK$84),$AD50&lt;=HEX2DEC('Address Decoding'!$AL$84)),"MIRROR",""))</f>
        <v/>
      </c>
      <c r="U50" s="145" t="str">
        <f>IF(AND($AD50&gt;=HEX2DEC('Address Decoding'!$AJ$85),$AD50&lt;=HEX2DEC('Address Decoding'!$AK$85)),U$6,IF(AND($AD50&gt;HEX2DEC('Address Decoding'!$AK$85),$AD50&lt;=HEX2DEC('Address Decoding'!$AL$85)),"MIRROR",""))</f>
        <v/>
      </c>
      <c r="V50" s="145" t="str">
        <f>IF(AND($AD50&gt;=HEX2DEC('Address Decoding'!$AJ$86),$AD50&lt;=HEX2DEC('Address Decoding'!$AK$86)),V$6,IF(AND($AD50&gt;HEX2DEC('Address Decoding'!$AK$86),$AD50&lt;=HEX2DEC('Address Decoding'!$AL$86)),"MIRROR",""))</f>
        <v/>
      </c>
      <c r="W50" s="145" t="str">
        <f>IF(AND($AD50&gt;=HEX2DEC('Address Decoding'!$AJ$87),$AD50&lt;=HEX2DEC('Address Decoding'!$AK$87)),W$6,IF(AND($AD50&gt;HEX2DEC('Address Decoding'!$AK$87),$AD50&lt;=HEX2DEC('Address Decoding'!$AL$87)),"MIRROR",""))</f>
        <v/>
      </c>
      <c r="X50" s="146" t="str">
        <f>IF(AND($AD50&gt;=HEX2DEC('Address Decoding'!$AJ$88),$AD50&lt;=HEX2DEC('Address Decoding'!$AK$88)),X$6,IF(AND($AD50&gt;HEX2DEC('Address Decoding'!$AK$88),$AD50&lt;=HEX2DEC('Address Decoding'!$AL$88)),"MIRROR",""))</f>
        <v/>
      </c>
      <c r="Y50" s="142" t="str">
        <f>IF(AND($AD50&gt;=HEX2DEC('Address Decoding'!$AJ$89),$AD50&lt;=HEX2DEC('Address Decoding'!$AK$89)),Y$6,IF(AND($AD50&gt;HEX2DEC('Address Decoding'!$AK$89),$AD50&lt;=HEX2DEC('Address Decoding'!$AL$89)),"MIRROR",""))</f>
        <v/>
      </c>
      <c r="Z50" s="143" t="str">
        <f>IF(AND(HEX2DEC('Address Decoding'!$AJ$95)&gt;=$AD50,HEX2DEC('Address Decoding'!$AK$95)&lt;=$AD51),Z$6,"")</f>
        <v/>
      </c>
      <c r="AA50" s="144" t="str">
        <f>IF(AND(HEX2DEC('Address Decoding'!$AJ$96)&gt;=$AD50,HEX2DEC('Address Decoding'!$AK$96)&lt;=$AD51),AA$6,"")</f>
        <v/>
      </c>
      <c r="AB50" s="130" t="str">
        <f t="shared" si="2"/>
        <v>OK</v>
      </c>
      <c r="AD50" s="162">
        <f t="shared" si="7"/>
        <v>22016</v>
      </c>
      <c r="AE50" s="163">
        <f t="shared" si="4"/>
        <v>0</v>
      </c>
    </row>
    <row r="51" spans="2:31">
      <c r="B51" s="139" t="str">
        <f t="shared" si="5"/>
        <v>00005800</v>
      </c>
      <c r="C51" s="140" t="s">
        <v>50</v>
      </c>
      <c r="D51" s="141" t="str">
        <f t="shared" si="6"/>
        <v>000059FF</v>
      </c>
      <c r="E51" s="142" t="str">
        <f>IF(AND($AD51&gt;=HEX2DEC('Address Decoding'!$AJ$69),$AD51&lt;=HEX2DEC('Address Decoding'!$AK$69)),E$6,IF(AND($AD51&gt;HEX2DEC('Address Decoding'!$AK$69),$AD51&lt;=HEX2DEC('Address Decoding'!$AL$69)),"MIRROR",""))</f>
        <v/>
      </c>
      <c r="F51" s="143" t="str">
        <f>IF(AND($AD51&gt;=HEX2DEC('Address Decoding'!$AJ$70),$AD51&lt;=HEX2DEC('Address Decoding'!$AK$70)),F$6,IF(AND($AD51&gt;HEX2DEC('Address Decoding'!$AK$70),$AD51&lt;=HEX2DEC('Address Decoding'!$AL$70)),"MIRROR",""))</f>
        <v/>
      </c>
      <c r="G51" s="143" t="str">
        <f>IF(AND($AD51&gt;=HEX2DEC('Address Decoding'!$AJ$71),$AD51&lt;=HEX2DEC('Address Decoding'!$AK$71)),G$6,IF(AND($AD51&gt;HEX2DEC('Address Decoding'!$AK$71),$AD51&lt;=HEX2DEC('Address Decoding'!$AL$71)),"MIRROR",""))</f>
        <v/>
      </c>
      <c r="H51" s="143" t="str">
        <f>IF(AND($AD51&gt;=HEX2DEC('Address Decoding'!$AJ$72),$AD51&lt;=HEX2DEC('Address Decoding'!$AK$72)),H$6,IF(AND($AD51&gt;HEX2DEC('Address Decoding'!$AK$72),$AD51&lt;=HEX2DEC('Address Decoding'!$AL$72)),"MIRROR",""))</f>
        <v/>
      </c>
      <c r="I51" s="143" t="str">
        <f>IF(AND($AD51&gt;=HEX2DEC('Address Decoding'!$AJ$73),$AD51&lt;=HEX2DEC('Address Decoding'!$AK$73)),I$6,IF(AND($AD51&gt;HEX2DEC('Address Decoding'!$AK$73),$AD51&lt;=HEX2DEC('Address Decoding'!$AL$73)),"MIRROR",""))</f>
        <v/>
      </c>
      <c r="J51" s="143" t="str">
        <f>IF(AND($AD51&gt;=HEX2DEC('Address Decoding'!$AJ$74),$AD51&lt;=HEX2DEC('Address Decoding'!$AK$74)),J$6,IF(AND($AD51&gt;HEX2DEC('Address Decoding'!$AK$74),$AD51&lt;=HEX2DEC('Address Decoding'!$AL$74)),"MIRROR",""))</f>
        <v/>
      </c>
      <c r="K51" s="143" t="str">
        <f>IF(AND($AD51&gt;=HEX2DEC('Address Decoding'!$AJ$75),$AD51&lt;=HEX2DEC('Address Decoding'!$AK$75)),K$6,IF(AND($AD51&gt;HEX2DEC('Address Decoding'!$AK$75),$AD51&lt;=HEX2DEC('Address Decoding'!$AL$75)),"MIRROR",""))</f>
        <v/>
      </c>
      <c r="L51" s="143" t="str">
        <f>IF(AND($AD51&gt;=HEX2DEC('Address Decoding'!$AJ$76),$AD51&lt;=HEX2DEC('Address Decoding'!$AK$76)),L$6,IF(AND($AD51&gt;HEX2DEC('Address Decoding'!$AK$76),$AD51&lt;=HEX2DEC('Address Decoding'!$AL$76)),"MIRROR",""))</f>
        <v/>
      </c>
      <c r="M51" s="143" t="str">
        <f>IF(AND($AD51&gt;=HEX2DEC('Address Decoding'!$AJ$77),$AD51&lt;=HEX2DEC('Address Decoding'!$AK$77)),M$6,IF(AND($AD51&gt;HEX2DEC('Address Decoding'!$AK$77),$AD51&lt;=HEX2DEC('Address Decoding'!$AL$77)),"MIRROR",""))</f>
        <v/>
      </c>
      <c r="N51" s="144" t="str">
        <f>IF(AND($AD51&gt;=HEX2DEC('Address Decoding'!$AJ$78),$AD51&lt;=HEX2DEC('Address Decoding'!$AK$78)),N$6,IF(AND($AD51&gt;HEX2DEC('Address Decoding'!$AK$78),$AD51&lt;=HEX2DEC('Address Decoding'!$AL$78)),"MIRROR",""))</f>
        <v/>
      </c>
      <c r="O51" s="145" t="str">
        <f>IF(AND($AD51&gt;=HEX2DEC('Address Decoding'!$AJ$79),$AD51&lt;=HEX2DEC('Address Decoding'!$AK$79)),O$6,IF(AND($AD51&gt;HEX2DEC('Address Decoding'!$AK$79),$AD51&lt;=HEX2DEC('Address Decoding'!$AL$79)),"MIRROR",""))</f>
        <v/>
      </c>
      <c r="P51" s="145" t="str">
        <f>IF(AND($AD51&gt;=HEX2DEC('Address Decoding'!$AJ$80),$AD51&lt;=HEX2DEC('Address Decoding'!$AK$80)),P$6,IF(AND($AD51&gt;HEX2DEC('Address Decoding'!$AK$80),$AD51&lt;=HEX2DEC('Address Decoding'!$AL$80)),"MIRROR",""))</f>
        <v/>
      </c>
      <c r="Q51" s="145" t="str">
        <f>IF(AND($AD51&gt;=HEX2DEC('Address Decoding'!$AJ$81),$AD51&lt;=HEX2DEC('Address Decoding'!$AK$81)),Q$6,IF(AND($AD51&gt;HEX2DEC('Address Decoding'!$AK$81),$AD51&lt;=HEX2DEC('Address Decoding'!$AL$81)),"MIRROR",""))</f>
        <v/>
      </c>
      <c r="R51" s="145" t="str">
        <f>IF(AND($AD51&gt;=HEX2DEC('Address Decoding'!$AJ$82),$AD51&lt;=HEX2DEC('Address Decoding'!$AK$82)),R$6,IF(AND($AD51&gt;HEX2DEC('Address Decoding'!$AK$82),$AD51&lt;=HEX2DEC('Address Decoding'!$AL$82)),"MIRROR",""))</f>
        <v/>
      </c>
      <c r="S51" s="145" t="str">
        <f>IF(AND($AD51&gt;=HEX2DEC('Address Decoding'!$AJ$83),$AD51&lt;=HEX2DEC('Address Decoding'!$AK$83)),S$6,IF(AND($AD51&gt;HEX2DEC('Address Decoding'!$AK$83),$AD51&lt;=HEX2DEC('Address Decoding'!$AL$83)),"MIRROR",""))</f>
        <v/>
      </c>
      <c r="T51" s="145" t="str">
        <f>IF(AND($AD51&gt;=HEX2DEC('Address Decoding'!$AJ$84),$AD51&lt;=HEX2DEC('Address Decoding'!$AK$84)),T$6,IF(AND($AD51&gt;HEX2DEC('Address Decoding'!$AK$84),$AD51&lt;=HEX2DEC('Address Decoding'!$AL$84)),"MIRROR",""))</f>
        <v/>
      </c>
      <c r="U51" s="145" t="str">
        <f>IF(AND($AD51&gt;=HEX2DEC('Address Decoding'!$AJ$85),$AD51&lt;=HEX2DEC('Address Decoding'!$AK$85)),U$6,IF(AND($AD51&gt;HEX2DEC('Address Decoding'!$AK$85),$AD51&lt;=HEX2DEC('Address Decoding'!$AL$85)),"MIRROR",""))</f>
        <v/>
      </c>
      <c r="V51" s="145" t="str">
        <f>IF(AND($AD51&gt;=HEX2DEC('Address Decoding'!$AJ$86),$AD51&lt;=HEX2DEC('Address Decoding'!$AK$86)),V$6,IF(AND($AD51&gt;HEX2DEC('Address Decoding'!$AK$86),$AD51&lt;=HEX2DEC('Address Decoding'!$AL$86)),"MIRROR",""))</f>
        <v/>
      </c>
      <c r="W51" s="145" t="str">
        <f>IF(AND($AD51&gt;=HEX2DEC('Address Decoding'!$AJ$87),$AD51&lt;=HEX2DEC('Address Decoding'!$AK$87)),W$6,IF(AND($AD51&gt;HEX2DEC('Address Decoding'!$AK$87),$AD51&lt;=HEX2DEC('Address Decoding'!$AL$87)),"MIRROR",""))</f>
        <v/>
      </c>
      <c r="X51" s="146" t="str">
        <f>IF(AND($AD51&gt;=HEX2DEC('Address Decoding'!$AJ$88),$AD51&lt;=HEX2DEC('Address Decoding'!$AK$88)),X$6,IF(AND($AD51&gt;HEX2DEC('Address Decoding'!$AK$88),$AD51&lt;=HEX2DEC('Address Decoding'!$AL$88)),"MIRROR",""))</f>
        <v/>
      </c>
      <c r="Y51" s="142" t="str">
        <f>IF(AND($AD51&gt;=HEX2DEC('Address Decoding'!$AJ$89),$AD51&lt;=HEX2DEC('Address Decoding'!$AK$89)),Y$6,IF(AND($AD51&gt;HEX2DEC('Address Decoding'!$AK$89),$AD51&lt;=HEX2DEC('Address Decoding'!$AL$89)),"MIRROR",""))</f>
        <v/>
      </c>
      <c r="Z51" s="143" t="str">
        <f>IF(AND(HEX2DEC('Address Decoding'!$AJ$95)&gt;=$AD51,HEX2DEC('Address Decoding'!$AK$95)&lt;=$AD52),Z$6,"")</f>
        <v/>
      </c>
      <c r="AA51" s="144" t="str">
        <f>IF(AND(HEX2DEC('Address Decoding'!$AJ$96)&gt;=$AD51,HEX2DEC('Address Decoding'!$AK$96)&lt;=$AD52),AA$6,"")</f>
        <v/>
      </c>
      <c r="AB51" s="130" t="str">
        <f t="shared" si="2"/>
        <v>OK</v>
      </c>
      <c r="AD51" s="162">
        <f t="shared" si="7"/>
        <v>22528</v>
      </c>
      <c r="AE51" s="163">
        <f t="shared" si="4"/>
        <v>0</v>
      </c>
    </row>
    <row r="52" spans="2:31">
      <c r="B52" s="139" t="str">
        <f t="shared" si="5"/>
        <v>00005A00</v>
      </c>
      <c r="C52" s="140" t="s">
        <v>50</v>
      </c>
      <c r="D52" s="141" t="str">
        <f t="shared" si="6"/>
        <v>00005BFF</v>
      </c>
      <c r="E52" s="142" t="str">
        <f>IF(AND($AD52&gt;=HEX2DEC('Address Decoding'!$AJ$69),$AD52&lt;=HEX2DEC('Address Decoding'!$AK$69)),E$6,IF(AND($AD52&gt;HEX2DEC('Address Decoding'!$AK$69),$AD52&lt;=HEX2DEC('Address Decoding'!$AL$69)),"MIRROR",""))</f>
        <v/>
      </c>
      <c r="F52" s="143" t="str">
        <f>IF(AND($AD52&gt;=HEX2DEC('Address Decoding'!$AJ$70),$AD52&lt;=HEX2DEC('Address Decoding'!$AK$70)),F$6,IF(AND($AD52&gt;HEX2DEC('Address Decoding'!$AK$70),$AD52&lt;=HEX2DEC('Address Decoding'!$AL$70)),"MIRROR",""))</f>
        <v/>
      </c>
      <c r="G52" s="143" t="str">
        <f>IF(AND($AD52&gt;=HEX2DEC('Address Decoding'!$AJ$71),$AD52&lt;=HEX2DEC('Address Decoding'!$AK$71)),G$6,IF(AND($AD52&gt;HEX2DEC('Address Decoding'!$AK$71),$AD52&lt;=HEX2DEC('Address Decoding'!$AL$71)),"MIRROR",""))</f>
        <v/>
      </c>
      <c r="H52" s="143" t="str">
        <f>IF(AND($AD52&gt;=HEX2DEC('Address Decoding'!$AJ$72),$AD52&lt;=HEX2DEC('Address Decoding'!$AK$72)),H$6,IF(AND($AD52&gt;HEX2DEC('Address Decoding'!$AK$72),$AD52&lt;=HEX2DEC('Address Decoding'!$AL$72)),"MIRROR",""))</f>
        <v/>
      </c>
      <c r="I52" s="143" t="str">
        <f>IF(AND($AD52&gt;=HEX2DEC('Address Decoding'!$AJ$73),$AD52&lt;=HEX2DEC('Address Decoding'!$AK$73)),I$6,IF(AND($AD52&gt;HEX2DEC('Address Decoding'!$AK$73),$AD52&lt;=HEX2DEC('Address Decoding'!$AL$73)),"MIRROR",""))</f>
        <v/>
      </c>
      <c r="J52" s="143" t="str">
        <f>IF(AND($AD52&gt;=HEX2DEC('Address Decoding'!$AJ$74),$AD52&lt;=HEX2DEC('Address Decoding'!$AK$74)),J$6,IF(AND($AD52&gt;HEX2DEC('Address Decoding'!$AK$74),$AD52&lt;=HEX2DEC('Address Decoding'!$AL$74)),"MIRROR",""))</f>
        <v/>
      </c>
      <c r="K52" s="143" t="str">
        <f>IF(AND($AD52&gt;=HEX2DEC('Address Decoding'!$AJ$75),$AD52&lt;=HEX2DEC('Address Decoding'!$AK$75)),K$6,IF(AND($AD52&gt;HEX2DEC('Address Decoding'!$AK$75),$AD52&lt;=HEX2DEC('Address Decoding'!$AL$75)),"MIRROR",""))</f>
        <v/>
      </c>
      <c r="L52" s="143" t="str">
        <f>IF(AND($AD52&gt;=HEX2DEC('Address Decoding'!$AJ$76),$AD52&lt;=HEX2DEC('Address Decoding'!$AK$76)),L$6,IF(AND($AD52&gt;HEX2DEC('Address Decoding'!$AK$76),$AD52&lt;=HEX2DEC('Address Decoding'!$AL$76)),"MIRROR",""))</f>
        <v/>
      </c>
      <c r="M52" s="143" t="str">
        <f>IF(AND($AD52&gt;=HEX2DEC('Address Decoding'!$AJ$77),$AD52&lt;=HEX2DEC('Address Decoding'!$AK$77)),M$6,IF(AND($AD52&gt;HEX2DEC('Address Decoding'!$AK$77),$AD52&lt;=HEX2DEC('Address Decoding'!$AL$77)),"MIRROR",""))</f>
        <v/>
      </c>
      <c r="N52" s="144" t="str">
        <f>IF(AND($AD52&gt;=HEX2DEC('Address Decoding'!$AJ$78),$AD52&lt;=HEX2DEC('Address Decoding'!$AK$78)),N$6,IF(AND($AD52&gt;HEX2DEC('Address Decoding'!$AK$78),$AD52&lt;=HEX2DEC('Address Decoding'!$AL$78)),"MIRROR",""))</f>
        <v/>
      </c>
      <c r="O52" s="145" t="str">
        <f>IF(AND($AD52&gt;=HEX2DEC('Address Decoding'!$AJ$79),$AD52&lt;=HEX2DEC('Address Decoding'!$AK$79)),O$6,IF(AND($AD52&gt;HEX2DEC('Address Decoding'!$AK$79),$AD52&lt;=HEX2DEC('Address Decoding'!$AL$79)),"MIRROR",""))</f>
        <v/>
      </c>
      <c r="P52" s="145" t="str">
        <f>IF(AND($AD52&gt;=HEX2DEC('Address Decoding'!$AJ$80),$AD52&lt;=HEX2DEC('Address Decoding'!$AK$80)),P$6,IF(AND($AD52&gt;HEX2DEC('Address Decoding'!$AK$80),$AD52&lt;=HEX2DEC('Address Decoding'!$AL$80)),"MIRROR",""))</f>
        <v/>
      </c>
      <c r="Q52" s="145" t="str">
        <f>IF(AND($AD52&gt;=HEX2DEC('Address Decoding'!$AJ$81),$AD52&lt;=HEX2DEC('Address Decoding'!$AK$81)),Q$6,IF(AND($AD52&gt;HEX2DEC('Address Decoding'!$AK$81),$AD52&lt;=HEX2DEC('Address Decoding'!$AL$81)),"MIRROR",""))</f>
        <v/>
      </c>
      <c r="R52" s="145" t="str">
        <f>IF(AND($AD52&gt;=HEX2DEC('Address Decoding'!$AJ$82),$AD52&lt;=HEX2DEC('Address Decoding'!$AK$82)),R$6,IF(AND($AD52&gt;HEX2DEC('Address Decoding'!$AK$82),$AD52&lt;=HEX2DEC('Address Decoding'!$AL$82)),"MIRROR",""))</f>
        <v/>
      </c>
      <c r="S52" s="145" t="str">
        <f>IF(AND($AD52&gt;=HEX2DEC('Address Decoding'!$AJ$83),$AD52&lt;=HEX2DEC('Address Decoding'!$AK$83)),S$6,IF(AND($AD52&gt;HEX2DEC('Address Decoding'!$AK$83),$AD52&lt;=HEX2DEC('Address Decoding'!$AL$83)),"MIRROR",""))</f>
        <v/>
      </c>
      <c r="T52" s="145" t="str">
        <f>IF(AND($AD52&gt;=HEX2DEC('Address Decoding'!$AJ$84),$AD52&lt;=HEX2DEC('Address Decoding'!$AK$84)),T$6,IF(AND($AD52&gt;HEX2DEC('Address Decoding'!$AK$84),$AD52&lt;=HEX2DEC('Address Decoding'!$AL$84)),"MIRROR",""))</f>
        <v/>
      </c>
      <c r="U52" s="145" t="str">
        <f>IF(AND($AD52&gt;=HEX2DEC('Address Decoding'!$AJ$85),$AD52&lt;=HEX2DEC('Address Decoding'!$AK$85)),U$6,IF(AND($AD52&gt;HEX2DEC('Address Decoding'!$AK$85),$AD52&lt;=HEX2DEC('Address Decoding'!$AL$85)),"MIRROR",""))</f>
        <v/>
      </c>
      <c r="V52" s="145" t="str">
        <f>IF(AND($AD52&gt;=HEX2DEC('Address Decoding'!$AJ$86),$AD52&lt;=HEX2DEC('Address Decoding'!$AK$86)),V$6,IF(AND($AD52&gt;HEX2DEC('Address Decoding'!$AK$86),$AD52&lt;=HEX2DEC('Address Decoding'!$AL$86)),"MIRROR",""))</f>
        <v/>
      </c>
      <c r="W52" s="145" t="str">
        <f>IF(AND($AD52&gt;=HEX2DEC('Address Decoding'!$AJ$87),$AD52&lt;=HEX2DEC('Address Decoding'!$AK$87)),W$6,IF(AND($AD52&gt;HEX2DEC('Address Decoding'!$AK$87),$AD52&lt;=HEX2DEC('Address Decoding'!$AL$87)),"MIRROR",""))</f>
        <v/>
      </c>
      <c r="X52" s="146" t="str">
        <f>IF(AND($AD52&gt;=HEX2DEC('Address Decoding'!$AJ$88),$AD52&lt;=HEX2DEC('Address Decoding'!$AK$88)),X$6,IF(AND($AD52&gt;HEX2DEC('Address Decoding'!$AK$88),$AD52&lt;=HEX2DEC('Address Decoding'!$AL$88)),"MIRROR",""))</f>
        <v/>
      </c>
      <c r="Y52" s="142" t="str">
        <f>IF(AND($AD52&gt;=HEX2DEC('Address Decoding'!$AJ$89),$AD52&lt;=HEX2DEC('Address Decoding'!$AK$89)),Y$6,IF(AND($AD52&gt;HEX2DEC('Address Decoding'!$AK$89),$AD52&lt;=HEX2DEC('Address Decoding'!$AL$89)),"MIRROR",""))</f>
        <v/>
      </c>
      <c r="Z52" s="143" t="str">
        <f>IF(AND(HEX2DEC('Address Decoding'!$AJ$95)&gt;=$AD52,HEX2DEC('Address Decoding'!$AK$95)&lt;=$AD53),Z$6,"")</f>
        <v/>
      </c>
      <c r="AA52" s="144" t="str">
        <f>IF(AND(HEX2DEC('Address Decoding'!$AJ$96)&gt;=$AD52,HEX2DEC('Address Decoding'!$AK$96)&lt;=$AD53),AA$6,"")</f>
        <v/>
      </c>
      <c r="AB52" s="130" t="str">
        <f t="shared" si="2"/>
        <v>OK</v>
      </c>
      <c r="AD52" s="162">
        <f t="shared" si="7"/>
        <v>23040</v>
      </c>
      <c r="AE52" s="163">
        <f t="shared" si="4"/>
        <v>0</v>
      </c>
    </row>
    <row r="53" spans="2:31">
      <c r="B53" s="139" t="str">
        <f t="shared" si="5"/>
        <v>00005C00</v>
      </c>
      <c r="C53" s="140" t="s">
        <v>50</v>
      </c>
      <c r="D53" s="141" t="str">
        <f t="shared" si="6"/>
        <v>00005DFF</v>
      </c>
      <c r="E53" s="142" t="str">
        <f>IF(AND($AD53&gt;=HEX2DEC('Address Decoding'!$AJ$69),$AD53&lt;=HEX2DEC('Address Decoding'!$AK$69)),E$6,IF(AND($AD53&gt;HEX2DEC('Address Decoding'!$AK$69),$AD53&lt;=HEX2DEC('Address Decoding'!$AL$69)),"MIRROR",""))</f>
        <v/>
      </c>
      <c r="F53" s="143" t="str">
        <f>IF(AND($AD53&gt;=HEX2DEC('Address Decoding'!$AJ$70),$AD53&lt;=HEX2DEC('Address Decoding'!$AK$70)),F$6,IF(AND($AD53&gt;HEX2DEC('Address Decoding'!$AK$70),$AD53&lt;=HEX2DEC('Address Decoding'!$AL$70)),"MIRROR",""))</f>
        <v/>
      </c>
      <c r="G53" s="143" t="str">
        <f>IF(AND($AD53&gt;=HEX2DEC('Address Decoding'!$AJ$71),$AD53&lt;=HEX2DEC('Address Decoding'!$AK$71)),G$6,IF(AND($AD53&gt;HEX2DEC('Address Decoding'!$AK$71),$AD53&lt;=HEX2DEC('Address Decoding'!$AL$71)),"MIRROR",""))</f>
        <v/>
      </c>
      <c r="H53" s="143" t="str">
        <f>IF(AND($AD53&gt;=HEX2DEC('Address Decoding'!$AJ$72),$AD53&lt;=HEX2DEC('Address Decoding'!$AK$72)),H$6,IF(AND($AD53&gt;HEX2DEC('Address Decoding'!$AK$72),$AD53&lt;=HEX2DEC('Address Decoding'!$AL$72)),"MIRROR",""))</f>
        <v/>
      </c>
      <c r="I53" s="143" t="str">
        <f>IF(AND($AD53&gt;=HEX2DEC('Address Decoding'!$AJ$73),$AD53&lt;=HEX2DEC('Address Decoding'!$AK$73)),I$6,IF(AND($AD53&gt;HEX2DEC('Address Decoding'!$AK$73),$AD53&lt;=HEX2DEC('Address Decoding'!$AL$73)),"MIRROR",""))</f>
        <v/>
      </c>
      <c r="J53" s="143" t="str">
        <f>IF(AND($AD53&gt;=HEX2DEC('Address Decoding'!$AJ$74),$AD53&lt;=HEX2DEC('Address Decoding'!$AK$74)),J$6,IF(AND($AD53&gt;HEX2DEC('Address Decoding'!$AK$74),$AD53&lt;=HEX2DEC('Address Decoding'!$AL$74)),"MIRROR",""))</f>
        <v/>
      </c>
      <c r="K53" s="143" t="str">
        <f>IF(AND($AD53&gt;=HEX2DEC('Address Decoding'!$AJ$75),$AD53&lt;=HEX2DEC('Address Decoding'!$AK$75)),K$6,IF(AND($AD53&gt;HEX2DEC('Address Decoding'!$AK$75),$AD53&lt;=HEX2DEC('Address Decoding'!$AL$75)),"MIRROR",""))</f>
        <v/>
      </c>
      <c r="L53" s="143" t="str">
        <f>IF(AND($AD53&gt;=HEX2DEC('Address Decoding'!$AJ$76),$AD53&lt;=HEX2DEC('Address Decoding'!$AK$76)),L$6,IF(AND($AD53&gt;HEX2DEC('Address Decoding'!$AK$76),$AD53&lt;=HEX2DEC('Address Decoding'!$AL$76)),"MIRROR",""))</f>
        <v/>
      </c>
      <c r="M53" s="143" t="str">
        <f>IF(AND($AD53&gt;=HEX2DEC('Address Decoding'!$AJ$77),$AD53&lt;=HEX2DEC('Address Decoding'!$AK$77)),M$6,IF(AND($AD53&gt;HEX2DEC('Address Decoding'!$AK$77),$AD53&lt;=HEX2DEC('Address Decoding'!$AL$77)),"MIRROR",""))</f>
        <v/>
      </c>
      <c r="N53" s="144" t="str">
        <f>IF(AND($AD53&gt;=HEX2DEC('Address Decoding'!$AJ$78),$AD53&lt;=HEX2DEC('Address Decoding'!$AK$78)),N$6,IF(AND($AD53&gt;HEX2DEC('Address Decoding'!$AK$78),$AD53&lt;=HEX2DEC('Address Decoding'!$AL$78)),"MIRROR",""))</f>
        <v/>
      </c>
      <c r="O53" s="145" t="str">
        <f>IF(AND($AD53&gt;=HEX2DEC('Address Decoding'!$AJ$79),$AD53&lt;=HEX2DEC('Address Decoding'!$AK$79)),O$6,IF(AND($AD53&gt;HEX2DEC('Address Decoding'!$AK$79),$AD53&lt;=HEX2DEC('Address Decoding'!$AL$79)),"MIRROR",""))</f>
        <v/>
      </c>
      <c r="P53" s="145" t="str">
        <f>IF(AND($AD53&gt;=HEX2DEC('Address Decoding'!$AJ$80),$AD53&lt;=HEX2DEC('Address Decoding'!$AK$80)),P$6,IF(AND($AD53&gt;HEX2DEC('Address Decoding'!$AK$80),$AD53&lt;=HEX2DEC('Address Decoding'!$AL$80)),"MIRROR",""))</f>
        <v/>
      </c>
      <c r="Q53" s="145" t="str">
        <f>IF(AND($AD53&gt;=HEX2DEC('Address Decoding'!$AJ$81),$AD53&lt;=HEX2DEC('Address Decoding'!$AK$81)),Q$6,IF(AND($AD53&gt;HEX2DEC('Address Decoding'!$AK$81),$AD53&lt;=HEX2DEC('Address Decoding'!$AL$81)),"MIRROR",""))</f>
        <v/>
      </c>
      <c r="R53" s="145" t="str">
        <f>IF(AND($AD53&gt;=HEX2DEC('Address Decoding'!$AJ$82),$AD53&lt;=HEX2DEC('Address Decoding'!$AK$82)),R$6,IF(AND($AD53&gt;HEX2DEC('Address Decoding'!$AK$82),$AD53&lt;=HEX2DEC('Address Decoding'!$AL$82)),"MIRROR",""))</f>
        <v/>
      </c>
      <c r="S53" s="145" t="str">
        <f>IF(AND($AD53&gt;=HEX2DEC('Address Decoding'!$AJ$83),$AD53&lt;=HEX2DEC('Address Decoding'!$AK$83)),S$6,IF(AND($AD53&gt;HEX2DEC('Address Decoding'!$AK$83),$AD53&lt;=HEX2DEC('Address Decoding'!$AL$83)),"MIRROR",""))</f>
        <v/>
      </c>
      <c r="T53" s="145" t="str">
        <f>IF(AND($AD53&gt;=HEX2DEC('Address Decoding'!$AJ$84),$AD53&lt;=HEX2DEC('Address Decoding'!$AK$84)),T$6,IF(AND($AD53&gt;HEX2DEC('Address Decoding'!$AK$84),$AD53&lt;=HEX2DEC('Address Decoding'!$AL$84)),"MIRROR",""))</f>
        <v/>
      </c>
      <c r="U53" s="145" t="str">
        <f>IF(AND($AD53&gt;=HEX2DEC('Address Decoding'!$AJ$85),$AD53&lt;=HEX2DEC('Address Decoding'!$AK$85)),U$6,IF(AND($AD53&gt;HEX2DEC('Address Decoding'!$AK$85),$AD53&lt;=HEX2DEC('Address Decoding'!$AL$85)),"MIRROR",""))</f>
        <v/>
      </c>
      <c r="V53" s="145" t="str">
        <f>IF(AND($AD53&gt;=HEX2DEC('Address Decoding'!$AJ$86),$AD53&lt;=HEX2DEC('Address Decoding'!$AK$86)),V$6,IF(AND($AD53&gt;HEX2DEC('Address Decoding'!$AK$86),$AD53&lt;=HEX2DEC('Address Decoding'!$AL$86)),"MIRROR",""))</f>
        <v/>
      </c>
      <c r="W53" s="145" t="str">
        <f>IF(AND($AD53&gt;=HEX2DEC('Address Decoding'!$AJ$87),$AD53&lt;=HEX2DEC('Address Decoding'!$AK$87)),W$6,IF(AND($AD53&gt;HEX2DEC('Address Decoding'!$AK$87),$AD53&lt;=HEX2DEC('Address Decoding'!$AL$87)),"MIRROR",""))</f>
        <v/>
      </c>
      <c r="X53" s="146" t="str">
        <f>IF(AND($AD53&gt;=HEX2DEC('Address Decoding'!$AJ$88),$AD53&lt;=HEX2DEC('Address Decoding'!$AK$88)),X$6,IF(AND($AD53&gt;HEX2DEC('Address Decoding'!$AK$88),$AD53&lt;=HEX2DEC('Address Decoding'!$AL$88)),"MIRROR",""))</f>
        <v/>
      </c>
      <c r="Y53" s="142" t="str">
        <f>IF(AND($AD53&gt;=HEX2DEC('Address Decoding'!$AJ$89),$AD53&lt;=HEX2DEC('Address Decoding'!$AK$89)),Y$6,IF(AND($AD53&gt;HEX2DEC('Address Decoding'!$AK$89),$AD53&lt;=HEX2DEC('Address Decoding'!$AL$89)),"MIRROR",""))</f>
        <v/>
      </c>
      <c r="Z53" s="143" t="str">
        <f>IF(AND(HEX2DEC('Address Decoding'!$AJ$95)&gt;=$AD53,HEX2DEC('Address Decoding'!$AK$95)&lt;=$AD54),Z$6,"")</f>
        <v/>
      </c>
      <c r="AA53" s="144" t="str">
        <f>IF(AND(HEX2DEC('Address Decoding'!$AJ$96)&gt;=$AD53,HEX2DEC('Address Decoding'!$AK$96)&lt;=$AD54),AA$6,"")</f>
        <v/>
      </c>
      <c r="AB53" s="130" t="str">
        <f t="shared" si="2"/>
        <v>OK</v>
      </c>
      <c r="AD53" s="162">
        <f t="shared" si="7"/>
        <v>23552</v>
      </c>
      <c r="AE53" s="163">
        <f t="shared" si="4"/>
        <v>0</v>
      </c>
    </row>
    <row r="54" spans="2:31">
      <c r="B54" s="139" t="str">
        <f t="shared" si="5"/>
        <v>00005E00</v>
      </c>
      <c r="C54" s="140" t="s">
        <v>50</v>
      </c>
      <c r="D54" s="141" t="str">
        <f t="shared" si="6"/>
        <v>00005FFF</v>
      </c>
      <c r="E54" s="142" t="str">
        <f>IF(AND($AD54&gt;=HEX2DEC('Address Decoding'!$AJ$69),$AD54&lt;=HEX2DEC('Address Decoding'!$AK$69)),E$6,IF(AND($AD54&gt;HEX2DEC('Address Decoding'!$AK$69),$AD54&lt;=HEX2DEC('Address Decoding'!$AL$69)),"MIRROR",""))</f>
        <v/>
      </c>
      <c r="F54" s="143" t="str">
        <f>IF(AND($AD54&gt;=HEX2DEC('Address Decoding'!$AJ$70),$AD54&lt;=HEX2DEC('Address Decoding'!$AK$70)),F$6,IF(AND($AD54&gt;HEX2DEC('Address Decoding'!$AK$70),$AD54&lt;=HEX2DEC('Address Decoding'!$AL$70)),"MIRROR",""))</f>
        <v/>
      </c>
      <c r="G54" s="143" t="str">
        <f>IF(AND($AD54&gt;=HEX2DEC('Address Decoding'!$AJ$71),$AD54&lt;=HEX2DEC('Address Decoding'!$AK$71)),G$6,IF(AND($AD54&gt;HEX2DEC('Address Decoding'!$AK$71),$AD54&lt;=HEX2DEC('Address Decoding'!$AL$71)),"MIRROR",""))</f>
        <v/>
      </c>
      <c r="H54" s="143" t="str">
        <f>IF(AND($AD54&gt;=HEX2DEC('Address Decoding'!$AJ$72),$AD54&lt;=HEX2DEC('Address Decoding'!$AK$72)),H$6,IF(AND($AD54&gt;HEX2DEC('Address Decoding'!$AK$72),$AD54&lt;=HEX2DEC('Address Decoding'!$AL$72)),"MIRROR",""))</f>
        <v/>
      </c>
      <c r="I54" s="143" t="str">
        <f>IF(AND($AD54&gt;=HEX2DEC('Address Decoding'!$AJ$73),$AD54&lt;=HEX2DEC('Address Decoding'!$AK$73)),I$6,IF(AND($AD54&gt;HEX2DEC('Address Decoding'!$AK$73),$AD54&lt;=HEX2DEC('Address Decoding'!$AL$73)),"MIRROR",""))</f>
        <v/>
      </c>
      <c r="J54" s="143" t="str">
        <f>IF(AND($AD54&gt;=HEX2DEC('Address Decoding'!$AJ$74),$AD54&lt;=HEX2DEC('Address Decoding'!$AK$74)),J$6,IF(AND($AD54&gt;HEX2DEC('Address Decoding'!$AK$74),$AD54&lt;=HEX2DEC('Address Decoding'!$AL$74)),"MIRROR",""))</f>
        <v/>
      </c>
      <c r="K54" s="143" t="str">
        <f>IF(AND($AD54&gt;=HEX2DEC('Address Decoding'!$AJ$75),$AD54&lt;=HEX2DEC('Address Decoding'!$AK$75)),K$6,IF(AND($AD54&gt;HEX2DEC('Address Decoding'!$AK$75),$AD54&lt;=HEX2DEC('Address Decoding'!$AL$75)),"MIRROR",""))</f>
        <v/>
      </c>
      <c r="L54" s="143" t="str">
        <f>IF(AND($AD54&gt;=HEX2DEC('Address Decoding'!$AJ$76),$AD54&lt;=HEX2DEC('Address Decoding'!$AK$76)),L$6,IF(AND($AD54&gt;HEX2DEC('Address Decoding'!$AK$76),$AD54&lt;=HEX2DEC('Address Decoding'!$AL$76)),"MIRROR",""))</f>
        <v/>
      </c>
      <c r="M54" s="143" t="str">
        <f>IF(AND($AD54&gt;=HEX2DEC('Address Decoding'!$AJ$77),$AD54&lt;=HEX2DEC('Address Decoding'!$AK$77)),M$6,IF(AND($AD54&gt;HEX2DEC('Address Decoding'!$AK$77),$AD54&lt;=HEX2DEC('Address Decoding'!$AL$77)),"MIRROR",""))</f>
        <v/>
      </c>
      <c r="N54" s="144" t="str">
        <f>IF(AND($AD54&gt;=HEX2DEC('Address Decoding'!$AJ$78),$AD54&lt;=HEX2DEC('Address Decoding'!$AK$78)),N$6,IF(AND($AD54&gt;HEX2DEC('Address Decoding'!$AK$78),$AD54&lt;=HEX2DEC('Address Decoding'!$AL$78)),"MIRROR",""))</f>
        <v/>
      </c>
      <c r="O54" s="145" t="str">
        <f>IF(AND($AD54&gt;=HEX2DEC('Address Decoding'!$AJ$79),$AD54&lt;=HEX2DEC('Address Decoding'!$AK$79)),O$6,IF(AND($AD54&gt;HEX2DEC('Address Decoding'!$AK$79),$AD54&lt;=HEX2DEC('Address Decoding'!$AL$79)),"MIRROR",""))</f>
        <v/>
      </c>
      <c r="P54" s="145" t="str">
        <f>IF(AND($AD54&gt;=HEX2DEC('Address Decoding'!$AJ$80),$AD54&lt;=HEX2DEC('Address Decoding'!$AK$80)),P$6,IF(AND($AD54&gt;HEX2DEC('Address Decoding'!$AK$80),$AD54&lt;=HEX2DEC('Address Decoding'!$AL$80)),"MIRROR",""))</f>
        <v/>
      </c>
      <c r="Q54" s="145" t="str">
        <f>IF(AND($AD54&gt;=HEX2DEC('Address Decoding'!$AJ$81),$AD54&lt;=HEX2DEC('Address Decoding'!$AK$81)),Q$6,IF(AND($AD54&gt;HEX2DEC('Address Decoding'!$AK$81),$AD54&lt;=HEX2DEC('Address Decoding'!$AL$81)),"MIRROR",""))</f>
        <v/>
      </c>
      <c r="R54" s="145" t="str">
        <f>IF(AND($AD54&gt;=HEX2DEC('Address Decoding'!$AJ$82),$AD54&lt;=HEX2DEC('Address Decoding'!$AK$82)),R$6,IF(AND($AD54&gt;HEX2DEC('Address Decoding'!$AK$82),$AD54&lt;=HEX2DEC('Address Decoding'!$AL$82)),"MIRROR",""))</f>
        <v/>
      </c>
      <c r="S54" s="145" t="str">
        <f>IF(AND($AD54&gt;=HEX2DEC('Address Decoding'!$AJ$83),$AD54&lt;=HEX2DEC('Address Decoding'!$AK$83)),S$6,IF(AND($AD54&gt;HEX2DEC('Address Decoding'!$AK$83),$AD54&lt;=HEX2DEC('Address Decoding'!$AL$83)),"MIRROR",""))</f>
        <v/>
      </c>
      <c r="T54" s="145" t="str">
        <f>IF(AND($AD54&gt;=HEX2DEC('Address Decoding'!$AJ$84),$AD54&lt;=HEX2DEC('Address Decoding'!$AK$84)),T$6,IF(AND($AD54&gt;HEX2DEC('Address Decoding'!$AK$84),$AD54&lt;=HEX2DEC('Address Decoding'!$AL$84)),"MIRROR",""))</f>
        <v/>
      </c>
      <c r="U54" s="145" t="str">
        <f>IF(AND($AD54&gt;=HEX2DEC('Address Decoding'!$AJ$85),$AD54&lt;=HEX2DEC('Address Decoding'!$AK$85)),U$6,IF(AND($AD54&gt;HEX2DEC('Address Decoding'!$AK$85),$AD54&lt;=HEX2DEC('Address Decoding'!$AL$85)),"MIRROR",""))</f>
        <v/>
      </c>
      <c r="V54" s="145" t="str">
        <f>IF(AND($AD54&gt;=HEX2DEC('Address Decoding'!$AJ$86),$AD54&lt;=HEX2DEC('Address Decoding'!$AK$86)),V$6,IF(AND($AD54&gt;HEX2DEC('Address Decoding'!$AK$86),$AD54&lt;=HEX2DEC('Address Decoding'!$AL$86)),"MIRROR",""))</f>
        <v/>
      </c>
      <c r="W54" s="145" t="str">
        <f>IF(AND($AD54&gt;=HEX2DEC('Address Decoding'!$AJ$87),$AD54&lt;=HEX2DEC('Address Decoding'!$AK$87)),W$6,IF(AND($AD54&gt;HEX2DEC('Address Decoding'!$AK$87),$AD54&lt;=HEX2DEC('Address Decoding'!$AL$87)),"MIRROR",""))</f>
        <v/>
      </c>
      <c r="X54" s="146" t="str">
        <f>IF(AND($AD54&gt;=HEX2DEC('Address Decoding'!$AJ$88),$AD54&lt;=HEX2DEC('Address Decoding'!$AK$88)),X$6,IF(AND($AD54&gt;HEX2DEC('Address Decoding'!$AK$88),$AD54&lt;=HEX2DEC('Address Decoding'!$AL$88)),"MIRROR",""))</f>
        <v/>
      </c>
      <c r="Y54" s="142" t="str">
        <f>IF(AND($AD54&gt;=HEX2DEC('Address Decoding'!$AJ$89),$AD54&lt;=HEX2DEC('Address Decoding'!$AK$89)),Y$6,IF(AND($AD54&gt;HEX2DEC('Address Decoding'!$AK$89),$AD54&lt;=HEX2DEC('Address Decoding'!$AL$89)),"MIRROR",""))</f>
        <v/>
      </c>
      <c r="Z54" s="143" t="str">
        <f>IF(AND(HEX2DEC('Address Decoding'!$AJ$95)&gt;=$AD54,HEX2DEC('Address Decoding'!$AK$95)&lt;=$AD55),Z$6,"")</f>
        <v/>
      </c>
      <c r="AA54" s="144" t="str">
        <f>IF(AND(HEX2DEC('Address Decoding'!$AJ$96)&gt;=$AD54,HEX2DEC('Address Decoding'!$AK$96)&lt;=$AD55),AA$6,"")</f>
        <v/>
      </c>
      <c r="AB54" s="130" t="str">
        <f t="shared" si="2"/>
        <v>OK</v>
      </c>
      <c r="AD54" s="162">
        <f t="shared" si="7"/>
        <v>24064</v>
      </c>
      <c r="AE54" s="163">
        <f t="shared" si="4"/>
        <v>0</v>
      </c>
    </row>
    <row r="55" spans="2:31">
      <c r="B55" s="139" t="str">
        <f t="shared" si="5"/>
        <v>00006000</v>
      </c>
      <c r="C55" s="140" t="s">
        <v>50</v>
      </c>
      <c r="D55" s="141" t="str">
        <f t="shared" si="6"/>
        <v>000061FF</v>
      </c>
      <c r="E55" s="142" t="str">
        <f>IF(AND($AD55&gt;=HEX2DEC('Address Decoding'!$AJ$69),$AD55&lt;=HEX2DEC('Address Decoding'!$AK$69)),E$6,IF(AND($AD55&gt;HEX2DEC('Address Decoding'!$AK$69),$AD55&lt;=HEX2DEC('Address Decoding'!$AL$69)),"MIRROR",""))</f>
        <v/>
      </c>
      <c r="F55" s="143" t="str">
        <f>IF(AND($AD55&gt;=HEX2DEC('Address Decoding'!$AJ$70),$AD55&lt;=HEX2DEC('Address Decoding'!$AK$70)),F$6,IF(AND($AD55&gt;HEX2DEC('Address Decoding'!$AK$70),$AD55&lt;=HEX2DEC('Address Decoding'!$AL$70)),"MIRROR",""))</f>
        <v/>
      </c>
      <c r="G55" s="143" t="str">
        <f>IF(AND($AD55&gt;=HEX2DEC('Address Decoding'!$AJ$71),$AD55&lt;=HEX2DEC('Address Decoding'!$AK$71)),G$6,IF(AND($AD55&gt;HEX2DEC('Address Decoding'!$AK$71),$AD55&lt;=HEX2DEC('Address Decoding'!$AL$71)),"MIRROR",""))</f>
        <v/>
      </c>
      <c r="H55" s="143" t="str">
        <f>IF(AND($AD55&gt;=HEX2DEC('Address Decoding'!$AJ$72),$AD55&lt;=HEX2DEC('Address Decoding'!$AK$72)),H$6,IF(AND($AD55&gt;HEX2DEC('Address Decoding'!$AK$72),$AD55&lt;=HEX2DEC('Address Decoding'!$AL$72)),"MIRROR",""))</f>
        <v/>
      </c>
      <c r="I55" s="143" t="str">
        <f>IF(AND($AD55&gt;=HEX2DEC('Address Decoding'!$AJ$73),$AD55&lt;=HEX2DEC('Address Decoding'!$AK$73)),I$6,IF(AND($AD55&gt;HEX2DEC('Address Decoding'!$AK$73),$AD55&lt;=HEX2DEC('Address Decoding'!$AL$73)),"MIRROR",""))</f>
        <v/>
      </c>
      <c r="J55" s="143" t="str">
        <f>IF(AND($AD55&gt;=HEX2DEC('Address Decoding'!$AJ$74),$AD55&lt;=HEX2DEC('Address Decoding'!$AK$74)),J$6,IF(AND($AD55&gt;HEX2DEC('Address Decoding'!$AK$74),$AD55&lt;=HEX2DEC('Address Decoding'!$AL$74)),"MIRROR",""))</f>
        <v/>
      </c>
      <c r="K55" s="143" t="str">
        <f>IF(AND($AD55&gt;=HEX2DEC('Address Decoding'!$AJ$75),$AD55&lt;=HEX2DEC('Address Decoding'!$AK$75)),K$6,IF(AND($AD55&gt;HEX2DEC('Address Decoding'!$AK$75),$AD55&lt;=HEX2DEC('Address Decoding'!$AL$75)),"MIRROR",""))</f>
        <v/>
      </c>
      <c r="L55" s="143" t="str">
        <f>IF(AND($AD55&gt;=HEX2DEC('Address Decoding'!$AJ$76),$AD55&lt;=HEX2DEC('Address Decoding'!$AK$76)),L$6,IF(AND($AD55&gt;HEX2DEC('Address Decoding'!$AK$76),$AD55&lt;=HEX2DEC('Address Decoding'!$AL$76)),"MIRROR",""))</f>
        <v/>
      </c>
      <c r="M55" s="143" t="str">
        <f>IF(AND($AD55&gt;=HEX2DEC('Address Decoding'!$AJ$77),$AD55&lt;=HEX2DEC('Address Decoding'!$AK$77)),M$6,IF(AND($AD55&gt;HEX2DEC('Address Decoding'!$AK$77),$AD55&lt;=HEX2DEC('Address Decoding'!$AL$77)),"MIRROR",""))</f>
        <v/>
      </c>
      <c r="N55" s="144" t="str">
        <f>IF(AND($AD55&gt;=HEX2DEC('Address Decoding'!$AJ$78),$AD55&lt;=HEX2DEC('Address Decoding'!$AK$78)),N$6,IF(AND($AD55&gt;HEX2DEC('Address Decoding'!$AK$78),$AD55&lt;=HEX2DEC('Address Decoding'!$AL$78)),"MIRROR",""))</f>
        <v/>
      </c>
      <c r="O55" s="145" t="str">
        <f>IF(AND($AD55&gt;=HEX2DEC('Address Decoding'!$AJ$79),$AD55&lt;=HEX2DEC('Address Decoding'!$AK$79)),O$6,IF(AND($AD55&gt;HEX2DEC('Address Decoding'!$AK$79),$AD55&lt;=HEX2DEC('Address Decoding'!$AL$79)),"MIRROR",""))</f>
        <v/>
      </c>
      <c r="P55" s="145" t="str">
        <f>IF(AND($AD55&gt;=HEX2DEC('Address Decoding'!$AJ$80),$AD55&lt;=HEX2DEC('Address Decoding'!$AK$80)),P$6,IF(AND($AD55&gt;HEX2DEC('Address Decoding'!$AK$80),$AD55&lt;=HEX2DEC('Address Decoding'!$AL$80)),"MIRROR",""))</f>
        <v/>
      </c>
      <c r="Q55" s="145" t="str">
        <f>IF(AND($AD55&gt;=HEX2DEC('Address Decoding'!$AJ$81),$AD55&lt;=HEX2DEC('Address Decoding'!$AK$81)),Q$6,IF(AND($AD55&gt;HEX2DEC('Address Decoding'!$AK$81),$AD55&lt;=HEX2DEC('Address Decoding'!$AL$81)),"MIRROR",""))</f>
        <v/>
      </c>
      <c r="R55" s="145" t="str">
        <f>IF(AND($AD55&gt;=HEX2DEC('Address Decoding'!$AJ$82),$AD55&lt;=HEX2DEC('Address Decoding'!$AK$82)),R$6,IF(AND($AD55&gt;HEX2DEC('Address Decoding'!$AK$82),$AD55&lt;=HEX2DEC('Address Decoding'!$AL$82)),"MIRROR",""))</f>
        <v/>
      </c>
      <c r="S55" s="145" t="str">
        <f>IF(AND($AD55&gt;=HEX2DEC('Address Decoding'!$AJ$83),$AD55&lt;=HEX2DEC('Address Decoding'!$AK$83)),S$6,IF(AND($AD55&gt;HEX2DEC('Address Decoding'!$AK$83),$AD55&lt;=HEX2DEC('Address Decoding'!$AL$83)),"MIRROR",""))</f>
        <v/>
      </c>
      <c r="T55" s="145" t="str">
        <f>IF(AND($AD55&gt;=HEX2DEC('Address Decoding'!$AJ$84),$AD55&lt;=HEX2DEC('Address Decoding'!$AK$84)),T$6,IF(AND($AD55&gt;HEX2DEC('Address Decoding'!$AK$84),$AD55&lt;=HEX2DEC('Address Decoding'!$AL$84)),"MIRROR",""))</f>
        <v/>
      </c>
      <c r="U55" s="145" t="str">
        <f>IF(AND($AD55&gt;=HEX2DEC('Address Decoding'!$AJ$85),$AD55&lt;=HEX2DEC('Address Decoding'!$AK$85)),U$6,IF(AND($AD55&gt;HEX2DEC('Address Decoding'!$AK$85),$AD55&lt;=HEX2DEC('Address Decoding'!$AL$85)),"MIRROR",""))</f>
        <v/>
      </c>
      <c r="V55" s="145" t="str">
        <f>IF(AND($AD55&gt;=HEX2DEC('Address Decoding'!$AJ$86),$AD55&lt;=HEX2DEC('Address Decoding'!$AK$86)),V$6,IF(AND($AD55&gt;HEX2DEC('Address Decoding'!$AK$86),$AD55&lt;=HEX2DEC('Address Decoding'!$AL$86)),"MIRROR",""))</f>
        <v/>
      </c>
      <c r="W55" s="145" t="str">
        <f>IF(AND($AD55&gt;=HEX2DEC('Address Decoding'!$AJ$87),$AD55&lt;=HEX2DEC('Address Decoding'!$AK$87)),W$6,IF(AND($AD55&gt;HEX2DEC('Address Decoding'!$AK$87),$AD55&lt;=HEX2DEC('Address Decoding'!$AL$87)),"MIRROR",""))</f>
        <v/>
      </c>
      <c r="X55" s="146" t="str">
        <f>IF(AND($AD55&gt;=HEX2DEC('Address Decoding'!$AJ$88),$AD55&lt;=HEX2DEC('Address Decoding'!$AK$88)),X$6,IF(AND($AD55&gt;HEX2DEC('Address Decoding'!$AK$88),$AD55&lt;=HEX2DEC('Address Decoding'!$AL$88)),"MIRROR",""))</f>
        <v/>
      </c>
      <c r="Y55" s="142" t="str">
        <f>IF(AND($AD55&gt;=HEX2DEC('Address Decoding'!$AJ$89),$AD55&lt;=HEX2DEC('Address Decoding'!$AK$89)),Y$6,IF(AND($AD55&gt;HEX2DEC('Address Decoding'!$AK$89),$AD55&lt;=HEX2DEC('Address Decoding'!$AL$89)),"MIRROR",""))</f>
        <v/>
      </c>
      <c r="Z55" s="143" t="str">
        <f>IF(AND(HEX2DEC('Address Decoding'!$AJ$95)&gt;=$AD55,HEX2DEC('Address Decoding'!$AK$95)&lt;=$AD56),Z$6,"")</f>
        <v/>
      </c>
      <c r="AA55" s="144" t="str">
        <f>IF(AND(HEX2DEC('Address Decoding'!$AJ$96)&gt;=$AD55,HEX2DEC('Address Decoding'!$AK$96)&lt;=$AD56),AA$6,"")</f>
        <v/>
      </c>
      <c r="AB55" s="130" t="str">
        <f t="shared" si="2"/>
        <v>OK</v>
      </c>
      <c r="AD55" s="162">
        <f t="shared" si="7"/>
        <v>24576</v>
      </c>
      <c r="AE55" s="163">
        <f t="shared" si="4"/>
        <v>0</v>
      </c>
    </row>
    <row r="56" spans="2:31">
      <c r="B56" s="139" t="str">
        <f t="shared" si="5"/>
        <v>00006200</v>
      </c>
      <c r="C56" s="140" t="s">
        <v>50</v>
      </c>
      <c r="D56" s="141" t="str">
        <f t="shared" si="6"/>
        <v>000063FF</v>
      </c>
      <c r="E56" s="142" t="str">
        <f>IF(AND($AD56&gt;=HEX2DEC('Address Decoding'!$AJ$69),$AD56&lt;=HEX2DEC('Address Decoding'!$AK$69)),E$6,IF(AND($AD56&gt;HEX2DEC('Address Decoding'!$AK$69),$AD56&lt;=HEX2DEC('Address Decoding'!$AL$69)),"MIRROR",""))</f>
        <v/>
      </c>
      <c r="F56" s="143" t="str">
        <f>IF(AND($AD56&gt;=HEX2DEC('Address Decoding'!$AJ$70),$AD56&lt;=HEX2DEC('Address Decoding'!$AK$70)),F$6,IF(AND($AD56&gt;HEX2DEC('Address Decoding'!$AK$70),$AD56&lt;=HEX2DEC('Address Decoding'!$AL$70)),"MIRROR",""))</f>
        <v/>
      </c>
      <c r="G56" s="143" t="str">
        <f>IF(AND($AD56&gt;=HEX2DEC('Address Decoding'!$AJ$71),$AD56&lt;=HEX2DEC('Address Decoding'!$AK$71)),G$6,IF(AND($AD56&gt;HEX2DEC('Address Decoding'!$AK$71),$AD56&lt;=HEX2DEC('Address Decoding'!$AL$71)),"MIRROR",""))</f>
        <v/>
      </c>
      <c r="H56" s="143" t="str">
        <f>IF(AND($AD56&gt;=HEX2DEC('Address Decoding'!$AJ$72),$AD56&lt;=HEX2DEC('Address Decoding'!$AK$72)),H$6,IF(AND($AD56&gt;HEX2DEC('Address Decoding'!$AK$72),$AD56&lt;=HEX2DEC('Address Decoding'!$AL$72)),"MIRROR",""))</f>
        <v/>
      </c>
      <c r="I56" s="143" t="str">
        <f>IF(AND($AD56&gt;=HEX2DEC('Address Decoding'!$AJ$73),$AD56&lt;=HEX2DEC('Address Decoding'!$AK$73)),I$6,IF(AND($AD56&gt;HEX2DEC('Address Decoding'!$AK$73),$AD56&lt;=HEX2DEC('Address Decoding'!$AL$73)),"MIRROR",""))</f>
        <v/>
      </c>
      <c r="J56" s="143" t="str">
        <f>IF(AND($AD56&gt;=HEX2DEC('Address Decoding'!$AJ$74),$AD56&lt;=HEX2DEC('Address Decoding'!$AK$74)),J$6,IF(AND($AD56&gt;HEX2DEC('Address Decoding'!$AK$74),$AD56&lt;=HEX2DEC('Address Decoding'!$AL$74)),"MIRROR",""))</f>
        <v/>
      </c>
      <c r="K56" s="143" t="str">
        <f>IF(AND($AD56&gt;=HEX2DEC('Address Decoding'!$AJ$75),$AD56&lt;=HEX2DEC('Address Decoding'!$AK$75)),K$6,IF(AND($AD56&gt;HEX2DEC('Address Decoding'!$AK$75),$AD56&lt;=HEX2DEC('Address Decoding'!$AL$75)),"MIRROR",""))</f>
        <v/>
      </c>
      <c r="L56" s="143" t="str">
        <f>IF(AND($AD56&gt;=HEX2DEC('Address Decoding'!$AJ$76),$AD56&lt;=HEX2DEC('Address Decoding'!$AK$76)),L$6,IF(AND($AD56&gt;HEX2DEC('Address Decoding'!$AK$76),$AD56&lt;=HEX2DEC('Address Decoding'!$AL$76)),"MIRROR",""))</f>
        <v/>
      </c>
      <c r="M56" s="143" t="str">
        <f>IF(AND($AD56&gt;=HEX2DEC('Address Decoding'!$AJ$77),$AD56&lt;=HEX2DEC('Address Decoding'!$AK$77)),M$6,IF(AND($AD56&gt;HEX2DEC('Address Decoding'!$AK$77),$AD56&lt;=HEX2DEC('Address Decoding'!$AL$77)),"MIRROR",""))</f>
        <v/>
      </c>
      <c r="N56" s="144" t="str">
        <f>IF(AND($AD56&gt;=HEX2DEC('Address Decoding'!$AJ$78),$AD56&lt;=HEX2DEC('Address Decoding'!$AK$78)),N$6,IF(AND($AD56&gt;HEX2DEC('Address Decoding'!$AK$78),$AD56&lt;=HEX2DEC('Address Decoding'!$AL$78)),"MIRROR",""))</f>
        <v/>
      </c>
      <c r="O56" s="145" t="str">
        <f>IF(AND($AD56&gt;=HEX2DEC('Address Decoding'!$AJ$79),$AD56&lt;=HEX2DEC('Address Decoding'!$AK$79)),O$6,IF(AND($AD56&gt;HEX2DEC('Address Decoding'!$AK$79),$AD56&lt;=HEX2DEC('Address Decoding'!$AL$79)),"MIRROR",""))</f>
        <v/>
      </c>
      <c r="P56" s="145" t="str">
        <f>IF(AND($AD56&gt;=HEX2DEC('Address Decoding'!$AJ$80),$AD56&lt;=HEX2DEC('Address Decoding'!$AK$80)),P$6,IF(AND($AD56&gt;HEX2DEC('Address Decoding'!$AK$80),$AD56&lt;=HEX2DEC('Address Decoding'!$AL$80)),"MIRROR",""))</f>
        <v/>
      </c>
      <c r="Q56" s="145" t="str">
        <f>IF(AND($AD56&gt;=HEX2DEC('Address Decoding'!$AJ$81),$AD56&lt;=HEX2DEC('Address Decoding'!$AK$81)),Q$6,IF(AND($AD56&gt;HEX2DEC('Address Decoding'!$AK$81),$AD56&lt;=HEX2DEC('Address Decoding'!$AL$81)),"MIRROR",""))</f>
        <v/>
      </c>
      <c r="R56" s="145" t="str">
        <f>IF(AND($AD56&gt;=HEX2DEC('Address Decoding'!$AJ$82),$AD56&lt;=HEX2DEC('Address Decoding'!$AK$82)),R$6,IF(AND($AD56&gt;HEX2DEC('Address Decoding'!$AK$82),$AD56&lt;=HEX2DEC('Address Decoding'!$AL$82)),"MIRROR",""))</f>
        <v/>
      </c>
      <c r="S56" s="145" t="str">
        <f>IF(AND($AD56&gt;=HEX2DEC('Address Decoding'!$AJ$83),$AD56&lt;=HEX2DEC('Address Decoding'!$AK$83)),S$6,IF(AND($AD56&gt;HEX2DEC('Address Decoding'!$AK$83),$AD56&lt;=HEX2DEC('Address Decoding'!$AL$83)),"MIRROR",""))</f>
        <v/>
      </c>
      <c r="T56" s="145" t="str">
        <f>IF(AND($AD56&gt;=HEX2DEC('Address Decoding'!$AJ$84),$AD56&lt;=HEX2DEC('Address Decoding'!$AK$84)),T$6,IF(AND($AD56&gt;HEX2DEC('Address Decoding'!$AK$84),$AD56&lt;=HEX2DEC('Address Decoding'!$AL$84)),"MIRROR",""))</f>
        <v/>
      </c>
      <c r="U56" s="145" t="str">
        <f>IF(AND($AD56&gt;=HEX2DEC('Address Decoding'!$AJ$85),$AD56&lt;=HEX2DEC('Address Decoding'!$AK$85)),U$6,IF(AND($AD56&gt;HEX2DEC('Address Decoding'!$AK$85),$AD56&lt;=HEX2DEC('Address Decoding'!$AL$85)),"MIRROR",""))</f>
        <v/>
      </c>
      <c r="V56" s="145" t="str">
        <f>IF(AND($AD56&gt;=HEX2DEC('Address Decoding'!$AJ$86),$AD56&lt;=HEX2DEC('Address Decoding'!$AK$86)),V$6,IF(AND($AD56&gt;HEX2DEC('Address Decoding'!$AK$86),$AD56&lt;=HEX2DEC('Address Decoding'!$AL$86)),"MIRROR",""))</f>
        <v/>
      </c>
      <c r="W56" s="145" t="str">
        <f>IF(AND($AD56&gt;=HEX2DEC('Address Decoding'!$AJ$87),$AD56&lt;=HEX2DEC('Address Decoding'!$AK$87)),W$6,IF(AND($AD56&gt;HEX2DEC('Address Decoding'!$AK$87),$AD56&lt;=HEX2DEC('Address Decoding'!$AL$87)),"MIRROR",""))</f>
        <v/>
      </c>
      <c r="X56" s="146" t="str">
        <f>IF(AND($AD56&gt;=HEX2DEC('Address Decoding'!$AJ$88),$AD56&lt;=HEX2DEC('Address Decoding'!$AK$88)),X$6,IF(AND($AD56&gt;HEX2DEC('Address Decoding'!$AK$88),$AD56&lt;=HEX2DEC('Address Decoding'!$AL$88)),"MIRROR",""))</f>
        <v/>
      </c>
      <c r="Y56" s="142" t="str">
        <f>IF(AND($AD56&gt;=HEX2DEC('Address Decoding'!$AJ$89),$AD56&lt;=HEX2DEC('Address Decoding'!$AK$89)),Y$6,IF(AND($AD56&gt;HEX2DEC('Address Decoding'!$AK$89),$AD56&lt;=HEX2DEC('Address Decoding'!$AL$89)),"MIRROR",""))</f>
        <v/>
      </c>
      <c r="Z56" s="143" t="str">
        <f>IF(AND(HEX2DEC('Address Decoding'!$AJ$95)&gt;=$AD56,HEX2DEC('Address Decoding'!$AK$95)&lt;=$AD57),Z$6,"")</f>
        <v/>
      </c>
      <c r="AA56" s="144" t="str">
        <f>IF(AND(HEX2DEC('Address Decoding'!$AJ$96)&gt;=$AD56,HEX2DEC('Address Decoding'!$AK$96)&lt;=$AD57),AA$6,"")</f>
        <v/>
      </c>
      <c r="AB56" s="130" t="str">
        <f t="shared" si="2"/>
        <v>OK</v>
      </c>
      <c r="AD56" s="162">
        <f t="shared" si="7"/>
        <v>25088</v>
      </c>
      <c r="AE56" s="163">
        <f t="shared" si="4"/>
        <v>0</v>
      </c>
    </row>
    <row r="57" spans="2:31">
      <c r="B57" s="139" t="str">
        <f t="shared" si="5"/>
        <v>00006400</v>
      </c>
      <c r="C57" s="140" t="s">
        <v>50</v>
      </c>
      <c r="D57" s="141" t="str">
        <f t="shared" si="6"/>
        <v>000065FF</v>
      </c>
      <c r="E57" s="142" t="str">
        <f>IF(AND($AD57&gt;=HEX2DEC('Address Decoding'!$AJ$69),$AD57&lt;=HEX2DEC('Address Decoding'!$AK$69)),E$6,IF(AND($AD57&gt;HEX2DEC('Address Decoding'!$AK$69),$AD57&lt;=HEX2DEC('Address Decoding'!$AL$69)),"MIRROR",""))</f>
        <v/>
      </c>
      <c r="F57" s="143" t="str">
        <f>IF(AND($AD57&gt;=HEX2DEC('Address Decoding'!$AJ$70),$AD57&lt;=HEX2DEC('Address Decoding'!$AK$70)),F$6,IF(AND($AD57&gt;HEX2DEC('Address Decoding'!$AK$70),$AD57&lt;=HEX2DEC('Address Decoding'!$AL$70)),"MIRROR",""))</f>
        <v/>
      </c>
      <c r="G57" s="143" t="str">
        <f>IF(AND($AD57&gt;=HEX2DEC('Address Decoding'!$AJ$71),$AD57&lt;=HEX2DEC('Address Decoding'!$AK$71)),G$6,IF(AND($AD57&gt;HEX2DEC('Address Decoding'!$AK$71),$AD57&lt;=HEX2DEC('Address Decoding'!$AL$71)),"MIRROR",""))</f>
        <v/>
      </c>
      <c r="H57" s="143" t="str">
        <f>IF(AND($AD57&gt;=HEX2DEC('Address Decoding'!$AJ$72),$AD57&lt;=HEX2DEC('Address Decoding'!$AK$72)),H$6,IF(AND($AD57&gt;HEX2DEC('Address Decoding'!$AK$72),$AD57&lt;=HEX2DEC('Address Decoding'!$AL$72)),"MIRROR",""))</f>
        <v/>
      </c>
      <c r="I57" s="143" t="str">
        <f>IF(AND($AD57&gt;=HEX2DEC('Address Decoding'!$AJ$73),$AD57&lt;=HEX2DEC('Address Decoding'!$AK$73)),I$6,IF(AND($AD57&gt;HEX2DEC('Address Decoding'!$AK$73),$AD57&lt;=HEX2DEC('Address Decoding'!$AL$73)),"MIRROR",""))</f>
        <v/>
      </c>
      <c r="J57" s="143" t="str">
        <f>IF(AND($AD57&gt;=HEX2DEC('Address Decoding'!$AJ$74),$AD57&lt;=HEX2DEC('Address Decoding'!$AK$74)),J$6,IF(AND($AD57&gt;HEX2DEC('Address Decoding'!$AK$74),$AD57&lt;=HEX2DEC('Address Decoding'!$AL$74)),"MIRROR",""))</f>
        <v/>
      </c>
      <c r="K57" s="143" t="str">
        <f>IF(AND($AD57&gt;=HEX2DEC('Address Decoding'!$AJ$75),$AD57&lt;=HEX2DEC('Address Decoding'!$AK$75)),K$6,IF(AND($AD57&gt;HEX2DEC('Address Decoding'!$AK$75),$AD57&lt;=HEX2DEC('Address Decoding'!$AL$75)),"MIRROR",""))</f>
        <v/>
      </c>
      <c r="L57" s="143" t="str">
        <f>IF(AND($AD57&gt;=HEX2DEC('Address Decoding'!$AJ$76),$AD57&lt;=HEX2DEC('Address Decoding'!$AK$76)),L$6,IF(AND($AD57&gt;HEX2DEC('Address Decoding'!$AK$76),$AD57&lt;=HEX2DEC('Address Decoding'!$AL$76)),"MIRROR",""))</f>
        <v/>
      </c>
      <c r="M57" s="143" t="str">
        <f>IF(AND($AD57&gt;=HEX2DEC('Address Decoding'!$AJ$77),$AD57&lt;=HEX2DEC('Address Decoding'!$AK$77)),M$6,IF(AND($AD57&gt;HEX2DEC('Address Decoding'!$AK$77),$AD57&lt;=HEX2DEC('Address Decoding'!$AL$77)),"MIRROR",""))</f>
        <v/>
      </c>
      <c r="N57" s="144" t="str">
        <f>IF(AND($AD57&gt;=HEX2DEC('Address Decoding'!$AJ$78),$AD57&lt;=HEX2DEC('Address Decoding'!$AK$78)),N$6,IF(AND($AD57&gt;HEX2DEC('Address Decoding'!$AK$78),$AD57&lt;=HEX2DEC('Address Decoding'!$AL$78)),"MIRROR",""))</f>
        <v/>
      </c>
      <c r="O57" s="145" t="str">
        <f>IF(AND($AD57&gt;=HEX2DEC('Address Decoding'!$AJ$79),$AD57&lt;=HEX2DEC('Address Decoding'!$AK$79)),O$6,IF(AND($AD57&gt;HEX2DEC('Address Decoding'!$AK$79),$AD57&lt;=HEX2DEC('Address Decoding'!$AL$79)),"MIRROR",""))</f>
        <v/>
      </c>
      <c r="P57" s="145" t="str">
        <f>IF(AND($AD57&gt;=HEX2DEC('Address Decoding'!$AJ$80),$AD57&lt;=HEX2DEC('Address Decoding'!$AK$80)),P$6,IF(AND($AD57&gt;HEX2DEC('Address Decoding'!$AK$80),$AD57&lt;=HEX2DEC('Address Decoding'!$AL$80)),"MIRROR",""))</f>
        <v/>
      </c>
      <c r="Q57" s="145" t="str">
        <f>IF(AND($AD57&gt;=HEX2DEC('Address Decoding'!$AJ$81),$AD57&lt;=HEX2DEC('Address Decoding'!$AK$81)),Q$6,IF(AND($AD57&gt;HEX2DEC('Address Decoding'!$AK$81),$AD57&lt;=HEX2DEC('Address Decoding'!$AL$81)),"MIRROR",""))</f>
        <v/>
      </c>
      <c r="R57" s="145" t="str">
        <f>IF(AND($AD57&gt;=HEX2DEC('Address Decoding'!$AJ$82),$AD57&lt;=HEX2DEC('Address Decoding'!$AK$82)),R$6,IF(AND($AD57&gt;HEX2DEC('Address Decoding'!$AK$82),$AD57&lt;=HEX2DEC('Address Decoding'!$AL$82)),"MIRROR",""))</f>
        <v/>
      </c>
      <c r="S57" s="145" t="str">
        <f>IF(AND($AD57&gt;=HEX2DEC('Address Decoding'!$AJ$83),$AD57&lt;=HEX2DEC('Address Decoding'!$AK$83)),S$6,IF(AND($AD57&gt;HEX2DEC('Address Decoding'!$AK$83),$AD57&lt;=HEX2DEC('Address Decoding'!$AL$83)),"MIRROR",""))</f>
        <v/>
      </c>
      <c r="T57" s="145" t="str">
        <f>IF(AND($AD57&gt;=HEX2DEC('Address Decoding'!$AJ$84),$AD57&lt;=HEX2DEC('Address Decoding'!$AK$84)),T$6,IF(AND($AD57&gt;HEX2DEC('Address Decoding'!$AK$84),$AD57&lt;=HEX2DEC('Address Decoding'!$AL$84)),"MIRROR",""))</f>
        <v/>
      </c>
      <c r="U57" s="145" t="str">
        <f>IF(AND($AD57&gt;=HEX2DEC('Address Decoding'!$AJ$85),$AD57&lt;=HEX2DEC('Address Decoding'!$AK$85)),U$6,IF(AND($AD57&gt;HEX2DEC('Address Decoding'!$AK$85),$AD57&lt;=HEX2DEC('Address Decoding'!$AL$85)),"MIRROR",""))</f>
        <v/>
      </c>
      <c r="V57" s="145" t="str">
        <f>IF(AND($AD57&gt;=HEX2DEC('Address Decoding'!$AJ$86),$AD57&lt;=HEX2DEC('Address Decoding'!$AK$86)),V$6,IF(AND($AD57&gt;HEX2DEC('Address Decoding'!$AK$86),$AD57&lt;=HEX2DEC('Address Decoding'!$AL$86)),"MIRROR",""))</f>
        <v/>
      </c>
      <c r="W57" s="145" t="str">
        <f>IF(AND($AD57&gt;=HEX2DEC('Address Decoding'!$AJ$87),$AD57&lt;=HEX2DEC('Address Decoding'!$AK$87)),W$6,IF(AND($AD57&gt;HEX2DEC('Address Decoding'!$AK$87),$AD57&lt;=HEX2DEC('Address Decoding'!$AL$87)),"MIRROR",""))</f>
        <v/>
      </c>
      <c r="X57" s="146" t="str">
        <f>IF(AND($AD57&gt;=HEX2DEC('Address Decoding'!$AJ$88),$AD57&lt;=HEX2DEC('Address Decoding'!$AK$88)),X$6,IF(AND($AD57&gt;HEX2DEC('Address Decoding'!$AK$88),$AD57&lt;=HEX2DEC('Address Decoding'!$AL$88)),"MIRROR",""))</f>
        <v/>
      </c>
      <c r="Y57" s="142" t="str">
        <f>IF(AND($AD57&gt;=HEX2DEC('Address Decoding'!$AJ$89),$AD57&lt;=HEX2DEC('Address Decoding'!$AK$89)),Y$6,IF(AND($AD57&gt;HEX2DEC('Address Decoding'!$AK$89),$AD57&lt;=HEX2DEC('Address Decoding'!$AL$89)),"MIRROR",""))</f>
        <v/>
      </c>
      <c r="Z57" s="143" t="str">
        <f>IF(AND(HEX2DEC('Address Decoding'!$AJ$95)&gt;=$AD57,HEX2DEC('Address Decoding'!$AK$95)&lt;=$AD58),Z$6,"")</f>
        <v/>
      </c>
      <c r="AA57" s="144" t="str">
        <f>IF(AND(HEX2DEC('Address Decoding'!$AJ$96)&gt;=$AD57,HEX2DEC('Address Decoding'!$AK$96)&lt;=$AD58),AA$6,"")</f>
        <v/>
      </c>
      <c r="AB57" s="130" t="str">
        <f t="shared" si="2"/>
        <v>OK</v>
      </c>
      <c r="AD57" s="162">
        <f t="shared" si="7"/>
        <v>25600</v>
      </c>
      <c r="AE57" s="163">
        <f t="shared" si="4"/>
        <v>0</v>
      </c>
    </row>
    <row r="58" spans="2:31">
      <c r="B58" s="139" t="str">
        <f t="shared" si="5"/>
        <v>00006600</v>
      </c>
      <c r="C58" s="140" t="s">
        <v>50</v>
      </c>
      <c r="D58" s="141" t="str">
        <f t="shared" si="6"/>
        <v>000067FF</v>
      </c>
      <c r="E58" s="142" t="str">
        <f>IF(AND($AD58&gt;=HEX2DEC('Address Decoding'!$AJ$69),$AD58&lt;=HEX2DEC('Address Decoding'!$AK$69)),E$6,IF(AND($AD58&gt;HEX2DEC('Address Decoding'!$AK$69),$AD58&lt;=HEX2DEC('Address Decoding'!$AL$69)),"MIRROR",""))</f>
        <v/>
      </c>
      <c r="F58" s="143" t="str">
        <f>IF(AND($AD58&gt;=HEX2DEC('Address Decoding'!$AJ$70),$AD58&lt;=HEX2DEC('Address Decoding'!$AK$70)),F$6,IF(AND($AD58&gt;HEX2DEC('Address Decoding'!$AK$70),$AD58&lt;=HEX2DEC('Address Decoding'!$AL$70)),"MIRROR",""))</f>
        <v/>
      </c>
      <c r="G58" s="143" t="str">
        <f>IF(AND($AD58&gt;=HEX2DEC('Address Decoding'!$AJ$71),$AD58&lt;=HEX2DEC('Address Decoding'!$AK$71)),G$6,IF(AND($AD58&gt;HEX2DEC('Address Decoding'!$AK$71),$AD58&lt;=HEX2DEC('Address Decoding'!$AL$71)),"MIRROR",""))</f>
        <v/>
      </c>
      <c r="H58" s="143" t="str">
        <f>IF(AND($AD58&gt;=HEX2DEC('Address Decoding'!$AJ$72),$AD58&lt;=HEX2DEC('Address Decoding'!$AK$72)),H$6,IF(AND($AD58&gt;HEX2DEC('Address Decoding'!$AK$72),$AD58&lt;=HEX2DEC('Address Decoding'!$AL$72)),"MIRROR",""))</f>
        <v/>
      </c>
      <c r="I58" s="143" t="str">
        <f>IF(AND($AD58&gt;=HEX2DEC('Address Decoding'!$AJ$73),$AD58&lt;=HEX2DEC('Address Decoding'!$AK$73)),I$6,IF(AND($AD58&gt;HEX2DEC('Address Decoding'!$AK$73),$AD58&lt;=HEX2DEC('Address Decoding'!$AL$73)),"MIRROR",""))</f>
        <v/>
      </c>
      <c r="J58" s="143" t="str">
        <f>IF(AND($AD58&gt;=HEX2DEC('Address Decoding'!$AJ$74),$AD58&lt;=HEX2DEC('Address Decoding'!$AK$74)),J$6,IF(AND($AD58&gt;HEX2DEC('Address Decoding'!$AK$74),$AD58&lt;=HEX2DEC('Address Decoding'!$AL$74)),"MIRROR",""))</f>
        <v/>
      </c>
      <c r="K58" s="143" t="str">
        <f>IF(AND($AD58&gt;=HEX2DEC('Address Decoding'!$AJ$75),$AD58&lt;=HEX2DEC('Address Decoding'!$AK$75)),K$6,IF(AND($AD58&gt;HEX2DEC('Address Decoding'!$AK$75),$AD58&lt;=HEX2DEC('Address Decoding'!$AL$75)),"MIRROR",""))</f>
        <v/>
      </c>
      <c r="L58" s="143" t="str">
        <f>IF(AND($AD58&gt;=HEX2DEC('Address Decoding'!$AJ$76),$AD58&lt;=HEX2DEC('Address Decoding'!$AK$76)),L$6,IF(AND($AD58&gt;HEX2DEC('Address Decoding'!$AK$76),$AD58&lt;=HEX2DEC('Address Decoding'!$AL$76)),"MIRROR",""))</f>
        <v/>
      </c>
      <c r="M58" s="143" t="str">
        <f>IF(AND($AD58&gt;=HEX2DEC('Address Decoding'!$AJ$77),$AD58&lt;=HEX2DEC('Address Decoding'!$AK$77)),M$6,IF(AND($AD58&gt;HEX2DEC('Address Decoding'!$AK$77),$AD58&lt;=HEX2DEC('Address Decoding'!$AL$77)),"MIRROR",""))</f>
        <v/>
      </c>
      <c r="N58" s="144" t="str">
        <f>IF(AND($AD58&gt;=HEX2DEC('Address Decoding'!$AJ$78),$AD58&lt;=HEX2DEC('Address Decoding'!$AK$78)),N$6,IF(AND($AD58&gt;HEX2DEC('Address Decoding'!$AK$78),$AD58&lt;=HEX2DEC('Address Decoding'!$AL$78)),"MIRROR",""))</f>
        <v/>
      </c>
      <c r="O58" s="145" t="str">
        <f>IF(AND($AD58&gt;=HEX2DEC('Address Decoding'!$AJ$79),$AD58&lt;=HEX2DEC('Address Decoding'!$AK$79)),O$6,IF(AND($AD58&gt;HEX2DEC('Address Decoding'!$AK$79),$AD58&lt;=HEX2DEC('Address Decoding'!$AL$79)),"MIRROR",""))</f>
        <v/>
      </c>
      <c r="P58" s="145" t="str">
        <f>IF(AND($AD58&gt;=HEX2DEC('Address Decoding'!$AJ$80),$AD58&lt;=HEX2DEC('Address Decoding'!$AK$80)),P$6,IF(AND($AD58&gt;HEX2DEC('Address Decoding'!$AK$80),$AD58&lt;=HEX2DEC('Address Decoding'!$AL$80)),"MIRROR",""))</f>
        <v/>
      </c>
      <c r="Q58" s="145" t="str">
        <f>IF(AND($AD58&gt;=HEX2DEC('Address Decoding'!$AJ$81),$AD58&lt;=HEX2DEC('Address Decoding'!$AK$81)),Q$6,IF(AND($AD58&gt;HEX2DEC('Address Decoding'!$AK$81),$AD58&lt;=HEX2DEC('Address Decoding'!$AL$81)),"MIRROR",""))</f>
        <v/>
      </c>
      <c r="R58" s="145" t="str">
        <f>IF(AND($AD58&gt;=HEX2DEC('Address Decoding'!$AJ$82),$AD58&lt;=HEX2DEC('Address Decoding'!$AK$82)),R$6,IF(AND($AD58&gt;HEX2DEC('Address Decoding'!$AK$82),$AD58&lt;=HEX2DEC('Address Decoding'!$AL$82)),"MIRROR",""))</f>
        <v/>
      </c>
      <c r="S58" s="145" t="str">
        <f>IF(AND($AD58&gt;=HEX2DEC('Address Decoding'!$AJ$83),$AD58&lt;=HEX2DEC('Address Decoding'!$AK$83)),S$6,IF(AND($AD58&gt;HEX2DEC('Address Decoding'!$AK$83),$AD58&lt;=HEX2DEC('Address Decoding'!$AL$83)),"MIRROR",""))</f>
        <v/>
      </c>
      <c r="T58" s="145" t="str">
        <f>IF(AND($AD58&gt;=HEX2DEC('Address Decoding'!$AJ$84),$AD58&lt;=HEX2DEC('Address Decoding'!$AK$84)),T$6,IF(AND($AD58&gt;HEX2DEC('Address Decoding'!$AK$84),$AD58&lt;=HEX2DEC('Address Decoding'!$AL$84)),"MIRROR",""))</f>
        <v/>
      </c>
      <c r="U58" s="145" t="str">
        <f>IF(AND($AD58&gt;=HEX2DEC('Address Decoding'!$AJ$85),$AD58&lt;=HEX2DEC('Address Decoding'!$AK$85)),U$6,IF(AND($AD58&gt;HEX2DEC('Address Decoding'!$AK$85),$AD58&lt;=HEX2DEC('Address Decoding'!$AL$85)),"MIRROR",""))</f>
        <v/>
      </c>
      <c r="V58" s="145" t="str">
        <f>IF(AND($AD58&gt;=HEX2DEC('Address Decoding'!$AJ$86),$AD58&lt;=HEX2DEC('Address Decoding'!$AK$86)),V$6,IF(AND($AD58&gt;HEX2DEC('Address Decoding'!$AK$86),$AD58&lt;=HEX2DEC('Address Decoding'!$AL$86)),"MIRROR",""))</f>
        <v/>
      </c>
      <c r="W58" s="145" t="str">
        <f>IF(AND($AD58&gt;=HEX2DEC('Address Decoding'!$AJ$87),$AD58&lt;=HEX2DEC('Address Decoding'!$AK$87)),W$6,IF(AND($AD58&gt;HEX2DEC('Address Decoding'!$AK$87),$AD58&lt;=HEX2DEC('Address Decoding'!$AL$87)),"MIRROR",""))</f>
        <v/>
      </c>
      <c r="X58" s="146" t="str">
        <f>IF(AND($AD58&gt;=HEX2DEC('Address Decoding'!$AJ$88),$AD58&lt;=HEX2DEC('Address Decoding'!$AK$88)),X$6,IF(AND($AD58&gt;HEX2DEC('Address Decoding'!$AK$88),$AD58&lt;=HEX2DEC('Address Decoding'!$AL$88)),"MIRROR",""))</f>
        <v/>
      </c>
      <c r="Y58" s="142" t="str">
        <f>IF(AND($AD58&gt;=HEX2DEC('Address Decoding'!$AJ$89),$AD58&lt;=HEX2DEC('Address Decoding'!$AK$89)),Y$6,IF(AND($AD58&gt;HEX2DEC('Address Decoding'!$AK$89),$AD58&lt;=HEX2DEC('Address Decoding'!$AL$89)),"MIRROR",""))</f>
        <v/>
      </c>
      <c r="Z58" s="143" t="str">
        <f>IF(AND(HEX2DEC('Address Decoding'!$AJ$95)&gt;=$AD58,HEX2DEC('Address Decoding'!$AK$95)&lt;=$AD59),Z$6,"")</f>
        <v/>
      </c>
      <c r="AA58" s="144" t="str">
        <f>IF(AND(HEX2DEC('Address Decoding'!$AJ$96)&gt;=$AD58,HEX2DEC('Address Decoding'!$AK$96)&lt;=$AD59),AA$6,"")</f>
        <v/>
      </c>
      <c r="AB58" s="130" t="str">
        <f t="shared" si="2"/>
        <v>OK</v>
      </c>
      <c r="AD58" s="162">
        <f t="shared" si="7"/>
        <v>26112</v>
      </c>
      <c r="AE58" s="163">
        <f t="shared" si="4"/>
        <v>0</v>
      </c>
    </row>
    <row r="59" spans="2:31">
      <c r="B59" s="139" t="str">
        <f t="shared" si="5"/>
        <v>00006800</v>
      </c>
      <c r="C59" s="140" t="s">
        <v>50</v>
      </c>
      <c r="D59" s="141" t="str">
        <f t="shared" si="6"/>
        <v>000069FF</v>
      </c>
      <c r="E59" s="142" t="str">
        <f>IF(AND($AD59&gt;=HEX2DEC('Address Decoding'!$AJ$69),$AD59&lt;=HEX2DEC('Address Decoding'!$AK$69)),E$6,IF(AND($AD59&gt;HEX2DEC('Address Decoding'!$AK$69),$AD59&lt;=HEX2DEC('Address Decoding'!$AL$69)),"MIRROR",""))</f>
        <v/>
      </c>
      <c r="F59" s="143" t="str">
        <f>IF(AND($AD59&gt;=HEX2DEC('Address Decoding'!$AJ$70),$AD59&lt;=HEX2DEC('Address Decoding'!$AK$70)),F$6,IF(AND($AD59&gt;HEX2DEC('Address Decoding'!$AK$70),$AD59&lt;=HEX2DEC('Address Decoding'!$AL$70)),"MIRROR",""))</f>
        <v/>
      </c>
      <c r="G59" s="143" t="str">
        <f>IF(AND($AD59&gt;=HEX2DEC('Address Decoding'!$AJ$71),$AD59&lt;=HEX2DEC('Address Decoding'!$AK$71)),G$6,IF(AND($AD59&gt;HEX2DEC('Address Decoding'!$AK$71),$AD59&lt;=HEX2DEC('Address Decoding'!$AL$71)),"MIRROR",""))</f>
        <v/>
      </c>
      <c r="H59" s="143" t="str">
        <f>IF(AND($AD59&gt;=HEX2DEC('Address Decoding'!$AJ$72),$AD59&lt;=HEX2DEC('Address Decoding'!$AK$72)),H$6,IF(AND($AD59&gt;HEX2DEC('Address Decoding'!$AK$72),$AD59&lt;=HEX2DEC('Address Decoding'!$AL$72)),"MIRROR",""))</f>
        <v/>
      </c>
      <c r="I59" s="143" t="str">
        <f>IF(AND($AD59&gt;=HEX2DEC('Address Decoding'!$AJ$73),$AD59&lt;=HEX2DEC('Address Decoding'!$AK$73)),I$6,IF(AND($AD59&gt;HEX2DEC('Address Decoding'!$AK$73),$AD59&lt;=HEX2DEC('Address Decoding'!$AL$73)),"MIRROR",""))</f>
        <v/>
      </c>
      <c r="J59" s="143" t="str">
        <f>IF(AND($AD59&gt;=HEX2DEC('Address Decoding'!$AJ$74),$AD59&lt;=HEX2DEC('Address Decoding'!$AK$74)),J$6,IF(AND($AD59&gt;HEX2DEC('Address Decoding'!$AK$74),$AD59&lt;=HEX2DEC('Address Decoding'!$AL$74)),"MIRROR",""))</f>
        <v/>
      </c>
      <c r="K59" s="143" t="str">
        <f>IF(AND($AD59&gt;=HEX2DEC('Address Decoding'!$AJ$75),$AD59&lt;=HEX2DEC('Address Decoding'!$AK$75)),K$6,IF(AND($AD59&gt;HEX2DEC('Address Decoding'!$AK$75),$AD59&lt;=HEX2DEC('Address Decoding'!$AL$75)),"MIRROR",""))</f>
        <v/>
      </c>
      <c r="L59" s="143" t="str">
        <f>IF(AND($AD59&gt;=HEX2DEC('Address Decoding'!$AJ$76),$AD59&lt;=HEX2DEC('Address Decoding'!$AK$76)),L$6,IF(AND($AD59&gt;HEX2DEC('Address Decoding'!$AK$76),$AD59&lt;=HEX2DEC('Address Decoding'!$AL$76)),"MIRROR",""))</f>
        <v/>
      </c>
      <c r="M59" s="143" t="str">
        <f>IF(AND($AD59&gt;=HEX2DEC('Address Decoding'!$AJ$77),$AD59&lt;=HEX2DEC('Address Decoding'!$AK$77)),M$6,IF(AND($AD59&gt;HEX2DEC('Address Decoding'!$AK$77),$AD59&lt;=HEX2DEC('Address Decoding'!$AL$77)),"MIRROR",""))</f>
        <v/>
      </c>
      <c r="N59" s="144" t="str">
        <f>IF(AND($AD59&gt;=HEX2DEC('Address Decoding'!$AJ$78),$AD59&lt;=HEX2DEC('Address Decoding'!$AK$78)),N$6,IF(AND($AD59&gt;HEX2DEC('Address Decoding'!$AK$78),$AD59&lt;=HEX2DEC('Address Decoding'!$AL$78)),"MIRROR",""))</f>
        <v/>
      </c>
      <c r="O59" s="145" t="str">
        <f>IF(AND($AD59&gt;=HEX2DEC('Address Decoding'!$AJ$79),$AD59&lt;=HEX2DEC('Address Decoding'!$AK$79)),O$6,IF(AND($AD59&gt;HEX2DEC('Address Decoding'!$AK$79),$AD59&lt;=HEX2DEC('Address Decoding'!$AL$79)),"MIRROR",""))</f>
        <v/>
      </c>
      <c r="P59" s="145" t="str">
        <f>IF(AND($AD59&gt;=HEX2DEC('Address Decoding'!$AJ$80),$AD59&lt;=HEX2DEC('Address Decoding'!$AK$80)),P$6,IF(AND($AD59&gt;HEX2DEC('Address Decoding'!$AK$80),$AD59&lt;=HEX2DEC('Address Decoding'!$AL$80)),"MIRROR",""))</f>
        <v/>
      </c>
      <c r="Q59" s="145" t="str">
        <f>IF(AND($AD59&gt;=HEX2DEC('Address Decoding'!$AJ$81),$AD59&lt;=HEX2DEC('Address Decoding'!$AK$81)),Q$6,IF(AND($AD59&gt;HEX2DEC('Address Decoding'!$AK$81),$AD59&lt;=HEX2DEC('Address Decoding'!$AL$81)),"MIRROR",""))</f>
        <v/>
      </c>
      <c r="R59" s="145" t="str">
        <f>IF(AND($AD59&gt;=HEX2DEC('Address Decoding'!$AJ$82),$AD59&lt;=HEX2DEC('Address Decoding'!$AK$82)),R$6,IF(AND($AD59&gt;HEX2DEC('Address Decoding'!$AK$82),$AD59&lt;=HEX2DEC('Address Decoding'!$AL$82)),"MIRROR",""))</f>
        <v/>
      </c>
      <c r="S59" s="145" t="str">
        <f>IF(AND($AD59&gt;=HEX2DEC('Address Decoding'!$AJ$83),$AD59&lt;=HEX2DEC('Address Decoding'!$AK$83)),S$6,IF(AND($AD59&gt;HEX2DEC('Address Decoding'!$AK$83),$AD59&lt;=HEX2DEC('Address Decoding'!$AL$83)),"MIRROR",""))</f>
        <v/>
      </c>
      <c r="T59" s="145" t="str">
        <f>IF(AND($AD59&gt;=HEX2DEC('Address Decoding'!$AJ$84),$AD59&lt;=HEX2DEC('Address Decoding'!$AK$84)),T$6,IF(AND($AD59&gt;HEX2DEC('Address Decoding'!$AK$84),$AD59&lt;=HEX2DEC('Address Decoding'!$AL$84)),"MIRROR",""))</f>
        <v/>
      </c>
      <c r="U59" s="145" t="str">
        <f>IF(AND($AD59&gt;=HEX2DEC('Address Decoding'!$AJ$85),$AD59&lt;=HEX2DEC('Address Decoding'!$AK$85)),U$6,IF(AND($AD59&gt;HEX2DEC('Address Decoding'!$AK$85),$AD59&lt;=HEX2DEC('Address Decoding'!$AL$85)),"MIRROR",""))</f>
        <v/>
      </c>
      <c r="V59" s="145" t="str">
        <f>IF(AND($AD59&gt;=HEX2DEC('Address Decoding'!$AJ$86),$AD59&lt;=HEX2DEC('Address Decoding'!$AK$86)),V$6,IF(AND($AD59&gt;HEX2DEC('Address Decoding'!$AK$86),$AD59&lt;=HEX2DEC('Address Decoding'!$AL$86)),"MIRROR",""))</f>
        <v/>
      </c>
      <c r="W59" s="145" t="str">
        <f>IF(AND($AD59&gt;=HEX2DEC('Address Decoding'!$AJ$87),$AD59&lt;=HEX2DEC('Address Decoding'!$AK$87)),W$6,IF(AND($AD59&gt;HEX2DEC('Address Decoding'!$AK$87),$AD59&lt;=HEX2DEC('Address Decoding'!$AL$87)),"MIRROR",""))</f>
        <v/>
      </c>
      <c r="X59" s="146" t="str">
        <f>IF(AND($AD59&gt;=HEX2DEC('Address Decoding'!$AJ$88),$AD59&lt;=HEX2DEC('Address Decoding'!$AK$88)),X$6,IF(AND($AD59&gt;HEX2DEC('Address Decoding'!$AK$88),$AD59&lt;=HEX2DEC('Address Decoding'!$AL$88)),"MIRROR",""))</f>
        <v/>
      </c>
      <c r="Y59" s="142" t="str">
        <f>IF(AND($AD59&gt;=HEX2DEC('Address Decoding'!$AJ$89),$AD59&lt;=HEX2DEC('Address Decoding'!$AK$89)),Y$6,IF(AND($AD59&gt;HEX2DEC('Address Decoding'!$AK$89),$AD59&lt;=HEX2DEC('Address Decoding'!$AL$89)),"MIRROR",""))</f>
        <v/>
      </c>
      <c r="Z59" s="143" t="str">
        <f>IF(AND(HEX2DEC('Address Decoding'!$AJ$95)&gt;=$AD59,HEX2DEC('Address Decoding'!$AK$95)&lt;=$AD60),Z$6,"")</f>
        <v/>
      </c>
      <c r="AA59" s="144" t="str">
        <f>IF(AND(HEX2DEC('Address Decoding'!$AJ$96)&gt;=$AD59,HEX2DEC('Address Decoding'!$AK$96)&lt;=$AD60),AA$6,"")</f>
        <v/>
      </c>
      <c r="AB59" s="130" t="str">
        <f t="shared" si="2"/>
        <v>OK</v>
      </c>
      <c r="AD59" s="162">
        <f t="shared" si="7"/>
        <v>26624</v>
      </c>
      <c r="AE59" s="163">
        <f t="shared" si="4"/>
        <v>0</v>
      </c>
    </row>
    <row r="60" spans="2:31">
      <c r="B60" s="139" t="str">
        <f t="shared" si="5"/>
        <v>00006A00</v>
      </c>
      <c r="C60" s="140" t="s">
        <v>50</v>
      </c>
      <c r="D60" s="141" t="str">
        <f t="shared" si="6"/>
        <v>00006BFF</v>
      </c>
      <c r="E60" s="142" t="str">
        <f>IF(AND($AD60&gt;=HEX2DEC('Address Decoding'!$AJ$69),$AD60&lt;=HEX2DEC('Address Decoding'!$AK$69)),E$6,IF(AND($AD60&gt;HEX2DEC('Address Decoding'!$AK$69),$AD60&lt;=HEX2DEC('Address Decoding'!$AL$69)),"MIRROR",""))</f>
        <v/>
      </c>
      <c r="F60" s="143" t="str">
        <f>IF(AND($AD60&gt;=HEX2DEC('Address Decoding'!$AJ$70),$AD60&lt;=HEX2DEC('Address Decoding'!$AK$70)),F$6,IF(AND($AD60&gt;HEX2DEC('Address Decoding'!$AK$70),$AD60&lt;=HEX2DEC('Address Decoding'!$AL$70)),"MIRROR",""))</f>
        <v/>
      </c>
      <c r="G60" s="143" t="str">
        <f>IF(AND($AD60&gt;=HEX2DEC('Address Decoding'!$AJ$71),$AD60&lt;=HEX2DEC('Address Decoding'!$AK$71)),G$6,IF(AND($AD60&gt;HEX2DEC('Address Decoding'!$AK$71),$AD60&lt;=HEX2DEC('Address Decoding'!$AL$71)),"MIRROR",""))</f>
        <v/>
      </c>
      <c r="H60" s="143" t="str">
        <f>IF(AND($AD60&gt;=HEX2DEC('Address Decoding'!$AJ$72),$AD60&lt;=HEX2DEC('Address Decoding'!$AK$72)),H$6,IF(AND($AD60&gt;HEX2DEC('Address Decoding'!$AK$72),$AD60&lt;=HEX2DEC('Address Decoding'!$AL$72)),"MIRROR",""))</f>
        <v/>
      </c>
      <c r="I60" s="143" t="str">
        <f>IF(AND($AD60&gt;=HEX2DEC('Address Decoding'!$AJ$73),$AD60&lt;=HEX2DEC('Address Decoding'!$AK$73)),I$6,IF(AND($AD60&gt;HEX2DEC('Address Decoding'!$AK$73),$AD60&lt;=HEX2DEC('Address Decoding'!$AL$73)),"MIRROR",""))</f>
        <v/>
      </c>
      <c r="J60" s="143" t="str">
        <f>IF(AND($AD60&gt;=HEX2DEC('Address Decoding'!$AJ$74),$AD60&lt;=HEX2DEC('Address Decoding'!$AK$74)),J$6,IF(AND($AD60&gt;HEX2DEC('Address Decoding'!$AK$74),$AD60&lt;=HEX2DEC('Address Decoding'!$AL$74)),"MIRROR",""))</f>
        <v/>
      </c>
      <c r="K60" s="143" t="str">
        <f>IF(AND($AD60&gt;=HEX2DEC('Address Decoding'!$AJ$75),$AD60&lt;=HEX2DEC('Address Decoding'!$AK$75)),K$6,IF(AND($AD60&gt;HEX2DEC('Address Decoding'!$AK$75),$AD60&lt;=HEX2DEC('Address Decoding'!$AL$75)),"MIRROR",""))</f>
        <v/>
      </c>
      <c r="L60" s="143" t="str">
        <f>IF(AND($AD60&gt;=HEX2DEC('Address Decoding'!$AJ$76),$AD60&lt;=HEX2DEC('Address Decoding'!$AK$76)),L$6,IF(AND($AD60&gt;HEX2DEC('Address Decoding'!$AK$76),$AD60&lt;=HEX2DEC('Address Decoding'!$AL$76)),"MIRROR",""))</f>
        <v/>
      </c>
      <c r="M60" s="143" t="str">
        <f>IF(AND($AD60&gt;=HEX2DEC('Address Decoding'!$AJ$77),$AD60&lt;=HEX2DEC('Address Decoding'!$AK$77)),M$6,IF(AND($AD60&gt;HEX2DEC('Address Decoding'!$AK$77),$AD60&lt;=HEX2DEC('Address Decoding'!$AL$77)),"MIRROR",""))</f>
        <v/>
      </c>
      <c r="N60" s="144" t="str">
        <f>IF(AND($AD60&gt;=HEX2DEC('Address Decoding'!$AJ$78),$AD60&lt;=HEX2DEC('Address Decoding'!$AK$78)),N$6,IF(AND($AD60&gt;HEX2DEC('Address Decoding'!$AK$78),$AD60&lt;=HEX2DEC('Address Decoding'!$AL$78)),"MIRROR",""))</f>
        <v/>
      </c>
      <c r="O60" s="145" t="str">
        <f>IF(AND($AD60&gt;=HEX2DEC('Address Decoding'!$AJ$79),$AD60&lt;=HEX2DEC('Address Decoding'!$AK$79)),O$6,IF(AND($AD60&gt;HEX2DEC('Address Decoding'!$AK$79),$AD60&lt;=HEX2DEC('Address Decoding'!$AL$79)),"MIRROR",""))</f>
        <v/>
      </c>
      <c r="P60" s="145" t="str">
        <f>IF(AND($AD60&gt;=HEX2DEC('Address Decoding'!$AJ$80),$AD60&lt;=HEX2DEC('Address Decoding'!$AK$80)),P$6,IF(AND($AD60&gt;HEX2DEC('Address Decoding'!$AK$80),$AD60&lt;=HEX2DEC('Address Decoding'!$AL$80)),"MIRROR",""))</f>
        <v/>
      </c>
      <c r="Q60" s="145" t="str">
        <f>IF(AND($AD60&gt;=HEX2DEC('Address Decoding'!$AJ$81),$AD60&lt;=HEX2DEC('Address Decoding'!$AK$81)),Q$6,IF(AND($AD60&gt;HEX2DEC('Address Decoding'!$AK$81),$AD60&lt;=HEX2DEC('Address Decoding'!$AL$81)),"MIRROR",""))</f>
        <v/>
      </c>
      <c r="R60" s="145" t="str">
        <f>IF(AND($AD60&gt;=HEX2DEC('Address Decoding'!$AJ$82),$AD60&lt;=HEX2DEC('Address Decoding'!$AK$82)),R$6,IF(AND($AD60&gt;HEX2DEC('Address Decoding'!$AK$82),$AD60&lt;=HEX2DEC('Address Decoding'!$AL$82)),"MIRROR",""))</f>
        <v/>
      </c>
      <c r="S60" s="145" t="str">
        <f>IF(AND($AD60&gt;=HEX2DEC('Address Decoding'!$AJ$83),$AD60&lt;=HEX2DEC('Address Decoding'!$AK$83)),S$6,IF(AND($AD60&gt;HEX2DEC('Address Decoding'!$AK$83),$AD60&lt;=HEX2DEC('Address Decoding'!$AL$83)),"MIRROR",""))</f>
        <v/>
      </c>
      <c r="T60" s="145" t="str">
        <f>IF(AND($AD60&gt;=HEX2DEC('Address Decoding'!$AJ$84),$AD60&lt;=HEX2DEC('Address Decoding'!$AK$84)),T$6,IF(AND($AD60&gt;HEX2DEC('Address Decoding'!$AK$84),$AD60&lt;=HEX2DEC('Address Decoding'!$AL$84)),"MIRROR",""))</f>
        <v/>
      </c>
      <c r="U60" s="145" t="str">
        <f>IF(AND($AD60&gt;=HEX2DEC('Address Decoding'!$AJ$85),$AD60&lt;=HEX2DEC('Address Decoding'!$AK$85)),U$6,IF(AND($AD60&gt;HEX2DEC('Address Decoding'!$AK$85),$AD60&lt;=HEX2DEC('Address Decoding'!$AL$85)),"MIRROR",""))</f>
        <v/>
      </c>
      <c r="V60" s="145" t="str">
        <f>IF(AND($AD60&gt;=HEX2DEC('Address Decoding'!$AJ$86),$AD60&lt;=HEX2DEC('Address Decoding'!$AK$86)),V$6,IF(AND($AD60&gt;HEX2DEC('Address Decoding'!$AK$86),$AD60&lt;=HEX2DEC('Address Decoding'!$AL$86)),"MIRROR",""))</f>
        <v/>
      </c>
      <c r="W60" s="145" t="str">
        <f>IF(AND($AD60&gt;=HEX2DEC('Address Decoding'!$AJ$87),$AD60&lt;=HEX2DEC('Address Decoding'!$AK$87)),W$6,IF(AND($AD60&gt;HEX2DEC('Address Decoding'!$AK$87),$AD60&lt;=HEX2DEC('Address Decoding'!$AL$87)),"MIRROR",""))</f>
        <v/>
      </c>
      <c r="X60" s="146" t="str">
        <f>IF(AND($AD60&gt;=HEX2DEC('Address Decoding'!$AJ$88),$AD60&lt;=HEX2DEC('Address Decoding'!$AK$88)),X$6,IF(AND($AD60&gt;HEX2DEC('Address Decoding'!$AK$88),$AD60&lt;=HEX2DEC('Address Decoding'!$AL$88)),"MIRROR",""))</f>
        <v/>
      </c>
      <c r="Y60" s="142" t="str">
        <f>IF(AND($AD60&gt;=HEX2DEC('Address Decoding'!$AJ$89),$AD60&lt;=HEX2DEC('Address Decoding'!$AK$89)),Y$6,IF(AND($AD60&gt;HEX2DEC('Address Decoding'!$AK$89),$AD60&lt;=HEX2DEC('Address Decoding'!$AL$89)),"MIRROR",""))</f>
        <v/>
      </c>
      <c r="Z60" s="143" t="str">
        <f>IF(AND(HEX2DEC('Address Decoding'!$AJ$95)&gt;=$AD60,HEX2DEC('Address Decoding'!$AK$95)&lt;=$AD61),Z$6,"")</f>
        <v/>
      </c>
      <c r="AA60" s="144" t="str">
        <f>IF(AND(HEX2DEC('Address Decoding'!$AJ$96)&gt;=$AD60,HEX2DEC('Address Decoding'!$AK$96)&lt;=$AD61),AA$6,"")</f>
        <v/>
      </c>
      <c r="AB60" s="130" t="str">
        <f t="shared" si="2"/>
        <v>OK</v>
      </c>
      <c r="AD60" s="162">
        <f t="shared" si="7"/>
        <v>27136</v>
      </c>
      <c r="AE60" s="163">
        <f t="shared" si="4"/>
        <v>0</v>
      </c>
    </row>
    <row r="61" spans="2:31">
      <c r="B61" s="139" t="str">
        <f t="shared" si="5"/>
        <v>00006C00</v>
      </c>
      <c r="C61" s="140" t="s">
        <v>50</v>
      </c>
      <c r="D61" s="141" t="str">
        <f t="shared" si="6"/>
        <v>00006DFF</v>
      </c>
      <c r="E61" s="142" t="str">
        <f>IF(AND($AD61&gt;=HEX2DEC('Address Decoding'!$AJ$69),$AD61&lt;=HEX2DEC('Address Decoding'!$AK$69)),E$6,IF(AND($AD61&gt;HEX2DEC('Address Decoding'!$AK$69),$AD61&lt;=HEX2DEC('Address Decoding'!$AL$69)),"MIRROR",""))</f>
        <v/>
      </c>
      <c r="F61" s="143" t="str">
        <f>IF(AND($AD61&gt;=HEX2DEC('Address Decoding'!$AJ$70),$AD61&lt;=HEX2DEC('Address Decoding'!$AK$70)),F$6,IF(AND($AD61&gt;HEX2DEC('Address Decoding'!$AK$70),$AD61&lt;=HEX2DEC('Address Decoding'!$AL$70)),"MIRROR",""))</f>
        <v/>
      </c>
      <c r="G61" s="143" t="str">
        <f>IF(AND($AD61&gt;=HEX2DEC('Address Decoding'!$AJ$71),$AD61&lt;=HEX2DEC('Address Decoding'!$AK$71)),G$6,IF(AND($AD61&gt;HEX2DEC('Address Decoding'!$AK$71),$AD61&lt;=HEX2DEC('Address Decoding'!$AL$71)),"MIRROR",""))</f>
        <v/>
      </c>
      <c r="H61" s="143" t="str">
        <f>IF(AND($AD61&gt;=HEX2DEC('Address Decoding'!$AJ$72),$AD61&lt;=HEX2DEC('Address Decoding'!$AK$72)),H$6,IF(AND($AD61&gt;HEX2DEC('Address Decoding'!$AK$72),$AD61&lt;=HEX2DEC('Address Decoding'!$AL$72)),"MIRROR",""))</f>
        <v/>
      </c>
      <c r="I61" s="143" t="str">
        <f>IF(AND($AD61&gt;=HEX2DEC('Address Decoding'!$AJ$73),$AD61&lt;=HEX2DEC('Address Decoding'!$AK$73)),I$6,IF(AND($AD61&gt;HEX2DEC('Address Decoding'!$AK$73),$AD61&lt;=HEX2DEC('Address Decoding'!$AL$73)),"MIRROR",""))</f>
        <v/>
      </c>
      <c r="J61" s="143" t="str">
        <f>IF(AND($AD61&gt;=HEX2DEC('Address Decoding'!$AJ$74),$AD61&lt;=HEX2DEC('Address Decoding'!$AK$74)),J$6,IF(AND($AD61&gt;HEX2DEC('Address Decoding'!$AK$74),$AD61&lt;=HEX2DEC('Address Decoding'!$AL$74)),"MIRROR",""))</f>
        <v/>
      </c>
      <c r="K61" s="143" t="str">
        <f>IF(AND($AD61&gt;=HEX2DEC('Address Decoding'!$AJ$75),$AD61&lt;=HEX2DEC('Address Decoding'!$AK$75)),K$6,IF(AND($AD61&gt;HEX2DEC('Address Decoding'!$AK$75),$AD61&lt;=HEX2DEC('Address Decoding'!$AL$75)),"MIRROR",""))</f>
        <v/>
      </c>
      <c r="L61" s="143" t="str">
        <f>IF(AND($AD61&gt;=HEX2DEC('Address Decoding'!$AJ$76),$AD61&lt;=HEX2DEC('Address Decoding'!$AK$76)),L$6,IF(AND($AD61&gt;HEX2DEC('Address Decoding'!$AK$76),$AD61&lt;=HEX2DEC('Address Decoding'!$AL$76)),"MIRROR",""))</f>
        <v/>
      </c>
      <c r="M61" s="143" t="str">
        <f>IF(AND($AD61&gt;=HEX2DEC('Address Decoding'!$AJ$77),$AD61&lt;=HEX2DEC('Address Decoding'!$AK$77)),M$6,IF(AND($AD61&gt;HEX2DEC('Address Decoding'!$AK$77),$AD61&lt;=HEX2DEC('Address Decoding'!$AL$77)),"MIRROR",""))</f>
        <v/>
      </c>
      <c r="N61" s="144" t="str">
        <f>IF(AND($AD61&gt;=HEX2DEC('Address Decoding'!$AJ$78),$AD61&lt;=HEX2DEC('Address Decoding'!$AK$78)),N$6,IF(AND($AD61&gt;HEX2DEC('Address Decoding'!$AK$78),$AD61&lt;=HEX2DEC('Address Decoding'!$AL$78)),"MIRROR",""))</f>
        <v/>
      </c>
      <c r="O61" s="145" t="str">
        <f>IF(AND($AD61&gt;=HEX2DEC('Address Decoding'!$AJ$79),$AD61&lt;=HEX2DEC('Address Decoding'!$AK$79)),O$6,IF(AND($AD61&gt;HEX2DEC('Address Decoding'!$AK$79),$AD61&lt;=HEX2DEC('Address Decoding'!$AL$79)),"MIRROR",""))</f>
        <v/>
      </c>
      <c r="P61" s="145" t="str">
        <f>IF(AND($AD61&gt;=HEX2DEC('Address Decoding'!$AJ$80),$AD61&lt;=HEX2DEC('Address Decoding'!$AK$80)),P$6,IF(AND($AD61&gt;HEX2DEC('Address Decoding'!$AK$80),$AD61&lt;=HEX2DEC('Address Decoding'!$AL$80)),"MIRROR",""))</f>
        <v/>
      </c>
      <c r="Q61" s="145" t="str">
        <f>IF(AND($AD61&gt;=HEX2DEC('Address Decoding'!$AJ$81),$AD61&lt;=HEX2DEC('Address Decoding'!$AK$81)),Q$6,IF(AND($AD61&gt;HEX2DEC('Address Decoding'!$AK$81),$AD61&lt;=HEX2DEC('Address Decoding'!$AL$81)),"MIRROR",""))</f>
        <v/>
      </c>
      <c r="R61" s="145" t="str">
        <f>IF(AND($AD61&gt;=HEX2DEC('Address Decoding'!$AJ$82),$AD61&lt;=HEX2DEC('Address Decoding'!$AK$82)),R$6,IF(AND($AD61&gt;HEX2DEC('Address Decoding'!$AK$82),$AD61&lt;=HEX2DEC('Address Decoding'!$AL$82)),"MIRROR",""))</f>
        <v/>
      </c>
      <c r="S61" s="145" t="str">
        <f>IF(AND($AD61&gt;=HEX2DEC('Address Decoding'!$AJ$83),$AD61&lt;=HEX2DEC('Address Decoding'!$AK$83)),S$6,IF(AND($AD61&gt;HEX2DEC('Address Decoding'!$AK$83),$AD61&lt;=HEX2DEC('Address Decoding'!$AL$83)),"MIRROR",""))</f>
        <v/>
      </c>
      <c r="T61" s="145" t="str">
        <f>IF(AND($AD61&gt;=HEX2DEC('Address Decoding'!$AJ$84),$AD61&lt;=HEX2DEC('Address Decoding'!$AK$84)),T$6,IF(AND($AD61&gt;HEX2DEC('Address Decoding'!$AK$84),$AD61&lt;=HEX2DEC('Address Decoding'!$AL$84)),"MIRROR",""))</f>
        <v/>
      </c>
      <c r="U61" s="145" t="str">
        <f>IF(AND($AD61&gt;=HEX2DEC('Address Decoding'!$AJ$85),$AD61&lt;=HEX2DEC('Address Decoding'!$AK$85)),U$6,IF(AND($AD61&gt;HEX2DEC('Address Decoding'!$AK$85),$AD61&lt;=HEX2DEC('Address Decoding'!$AL$85)),"MIRROR",""))</f>
        <v/>
      </c>
      <c r="V61" s="145" t="str">
        <f>IF(AND($AD61&gt;=HEX2DEC('Address Decoding'!$AJ$86),$AD61&lt;=HEX2DEC('Address Decoding'!$AK$86)),V$6,IF(AND($AD61&gt;HEX2DEC('Address Decoding'!$AK$86),$AD61&lt;=HEX2DEC('Address Decoding'!$AL$86)),"MIRROR",""))</f>
        <v/>
      </c>
      <c r="W61" s="145" t="str">
        <f>IF(AND($AD61&gt;=HEX2DEC('Address Decoding'!$AJ$87),$AD61&lt;=HEX2DEC('Address Decoding'!$AK$87)),W$6,IF(AND($AD61&gt;HEX2DEC('Address Decoding'!$AK$87),$AD61&lt;=HEX2DEC('Address Decoding'!$AL$87)),"MIRROR",""))</f>
        <v/>
      </c>
      <c r="X61" s="146" t="str">
        <f>IF(AND($AD61&gt;=HEX2DEC('Address Decoding'!$AJ$88),$AD61&lt;=HEX2DEC('Address Decoding'!$AK$88)),X$6,IF(AND($AD61&gt;HEX2DEC('Address Decoding'!$AK$88),$AD61&lt;=HEX2DEC('Address Decoding'!$AL$88)),"MIRROR",""))</f>
        <v/>
      </c>
      <c r="Y61" s="142" t="str">
        <f>IF(AND($AD61&gt;=HEX2DEC('Address Decoding'!$AJ$89),$AD61&lt;=HEX2DEC('Address Decoding'!$AK$89)),Y$6,IF(AND($AD61&gt;HEX2DEC('Address Decoding'!$AK$89),$AD61&lt;=HEX2DEC('Address Decoding'!$AL$89)),"MIRROR",""))</f>
        <v/>
      </c>
      <c r="Z61" s="143" t="str">
        <f>IF(AND(HEX2DEC('Address Decoding'!$AJ$95)&gt;=$AD61,HEX2DEC('Address Decoding'!$AK$95)&lt;=$AD62),Z$6,"")</f>
        <v/>
      </c>
      <c r="AA61" s="144" t="str">
        <f>IF(AND(HEX2DEC('Address Decoding'!$AJ$96)&gt;=$AD61,HEX2DEC('Address Decoding'!$AK$96)&lt;=$AD62),AA$6,"")</f>
        <v/>
      </c>
      <c r="AB61" s="130" t="str">
        <f t="shared" si="2"/>
        <v>OK</v>
      </c>
      <c r="AD61" s="162">
        <f t="shared" si="7"/>
        <v>27648</v>
      </c>
      <c r="AE61" s="163">
        <f t="shared" si="4"/>
        <v>0</v>
      </c>
    </row>
    <row r="62" spans="2:31">
      <c r="B62" s="139" t="str">
        <f t="shared" si="5"/>
        <v>00006E00</v>
      </c>
      <c r="C62" s="140" t="s">
        <v>50</v>
      </c>
      <c r="D62" s="141" t="str">
        <f t="shared" si="6"/>
        <v>00006FFF</v>
      </c>
      <c r="E62" s="142" t="str">
        <f>IF(AND($AD62&gt;=HEX2DEC('Address Decoding'!$AJ$69),$AD62&lt;=HEX2DEC('Address Decoding'!$AK$69)),E$6,IF(AND($AD62&gt;HEX2DEC('Address Decoding'!$AK$69),$AD62&lt;=HEX2DEC('Address Decoding'!$AL$69)),"MIRROR",""))</f>
        <v/>
      </c>
      <c r="F62" s="143" t="str">
        <f>IF(AND($AD62&gt;=HEX2DEC('Address Decoding'!$AJ$70),$AD62&lt;=HEX2DEC('Address Decoding'!$AK$70)),F$6,IF(AND($AD62&gt;HEX2DEC('Address Decoding'!$AK$70),$AD62&lt;=HEX2DEC('Address Decoding'!$AL$70)),"MIRROR",""))</f>
        <v/>
      </c>
      <c r="G62" s="143" t="str">
        <f>IF(AND($AD62&gt;=HEX2DEC('Address Decoding'!$AJ$71),$AD62&lt;=HEX2DEC('Address Decoding'!$AK$71)),G$6,IF(AND($AD62&gt;HEX2DEC('Address Decoding'!$AK$71),$AD62&lt;=HEX2DEC('Address Decoding'!$AL$71)),"MIRROR",""))</f>
        <v/>
      </c>
      <c r="H62" s="143" t="str">
        <f>IF(AND($AD62&gt;=HEX2DEC('Address Decoding'!$AJ$72),$AD62&lt;=HEX2DEC('Address Decoding'!$AK$72)),H$6,IF(AND($AD62&gt;HEX2DEC('Address Decoding'!$AK$72),$AD62&lt;=HEX2DEC('Address Decoding'!$AL$72)),"MIRROR",""))</f>
        <v/>
      </c>
      <c r="I62" s="143" t="str">
        <f>IF(AND($AD62&gt;=HEX2DEC('Address Decoding'!$AJ$73),$AD62&lt;=HEX2DEC('Address Decoding'!$AK$73)),I$6,IF(AND($AD62&gt;HEX2DEC('Address Decoding'!$AK$73),$AD62&lt;=HEX2DEC('Address Decoding'!$AL$73)),"MIRROR",""))</f>
        <v/>
      </c>
      <c r="J62" s="143" t="str">
        <f>IF(AND($AD62&gt;=HEX2DEC('Address Decoding'!$AJ$74),$AD62&lt;=HEX2DEC('Address Decoding'!$AK$74)),J$6,IF(AND($AD62&gt;HEX2DEC('Address Decoding'!$AK$74),$AD62&lt;=HEX2DEC('Address Decoding'!$AL$74)),"MIRROR",""))</f>
        <v/>
      </c>
      <c r="K62" s="143" t="str">
        <f>IF(AND($AD62&gt;=HEX2DEC('Address Decoding'!$AJ$75),$AD62&lt;=HEX2DEC('Address Decoding'!$AK$75)),K$6,IF(AND($AD62&gt;HEX2DEC('Address Decoding'!$AK$75),$AD62&lt;=HEX2DEC('Address Decoding'!$AL$75)),"MIRROR",""))</f>
        <v/>
      </c>
      <c r="L62" s="143" t="str">
        <f>IF(AND($AD62&gt;=HEX2DEC('Address Decoding'!$AJ$76),$AD62&lt;=HEX2DEC('Address Decoding'!$AK$76)),L$6,IF(AND($AD62&gt;HEX2DEC('Address Decoding'!$AK$76),$AD62&lt;=HEX2DEC('Address Decoding'!$AL$76)),"MIRROR",""))</f>
        <v/>
      </c>
      <c r="M62" s="143" t="str">
        <f>IF(AND($AD62&gt;=HEX2DEC('Address Decoding'!$AJ$77),$AD62&lt;=HEX2DEC('Address Decoding'!$AK$77)),M$6,IF(AND($AD62&gt;HEX2DEC('Address Decoding'!$AK$77),$AD62&lt;=HEX2DEC('Address Decoding'!$AL$77)),"MIRROR",""))</f>
        <v/>
      </c>
      <c r="N62" s="144" t="str">
        <f>IF(AND($AD62&gt;=HEX2DEC('Address Decoding'!$AJ$78),$AD62&lt;=HEX2DEC('Address Decoding'!$AK$78)),N$6,IF(AND($AD62&gt;HEX2DEC('Address Decoding'!$AK$78),$AD62&lt;=HEX2DEC('Address Decoding'!$AL$78)),"MIRROR",""))</f>
        <v/>
      </c>
      <c r="O62" s="145" t="str">
        <f>IF(AND($AD62&gt;=HEX2DEC('Address Decoding'!$AJ$79),$AD62&lt;=HEX2DEC('Address Decoding'!$AK$79)),O$6,IF(AND($AD62&gt;HEX2DEC('Address Decoding'!$AK$79),$AD62&lt;=HEX2DEC('Address Decoding'!$AL$79)),"MIRROR",""))</f>
        <v/>
      </c>
      <c r="P62" s="145" t="str">
        <f>IF(AND($AD62&gt;=HEX2DEC('Address Decoding'!$AJ$80),$AD62&lt;=HEX2DEC('Address Decoding'!$AK$80)),P$6,IF(AND($AD62&gt;HEX2DEC('Address Decoding'!$AK$80),$AD62&lt;=HEX2DEC('Address Decoding'!$AL$80)),"MIRROR",""))</f>
        <v/>
      </c>
      <c r="Q62" s="145" t="str">
        <f>IF(AND($AD62&gt;=HEX2DEC('Address Decoding'!$AJ$81),$AD62&lt;=HEX2DEC('Address Decoding'!$AK$81)),Q$6,IF(AND($AD62&gt;HEX2DEC('Address Decoding'!$AK$81),$AD62&lt;=HEX2DEC('Address Decoding'!$AL$81)),"MIRROR",""))</f>
        <v/>
      </c>
      <c r="R62" s="145" t="str">
        <f>IF(AND($AD62&gt;=HEX2DEC('Address Decoding'!$AJ$82),$AD62&lt;=HEX2DEC('Address Decoding'!$AK$82)),R$6,IF(AND($AD62&gt;HEX2DEC('Address Decoding'!$AK$82),$AD62&lt;=HEX2DEC('Address Decoding'!$AL$82)),"MIRROR",""))</f>
        <v/>
      </c>
      <c r="S62" s="145" t="str">
        <f>IF(AND($AD62&gt;=HEX2DEC('Address Decoding'!$AJ$83),$AD62&lt;=HEX2DEC('Address Decoding'!$AK$83)),S$6,IF(AND($AD62&gt;HEX2DEC('Address Decoding'!$AK$83),$AD62&lt;=HEX2DEC('Address Decoding'!$AL$83)),"MIRROR",""))</f>
        <v/>
      </c>
      <c r="T62" s="145" t="str">
        <f>IF(AND($AD62&gt;=HEX2DEC('Address Decoding'!$AJ$84),$AD62&lt;=HEX2DEC('Address Decoding'!$AK$84)),T$6,IF(AND($AD62&gt;HEX2DEC('Address Decoding'!$AK$84),$AD62&lt;=HEX2DEC('Address Decoding'!$AL$84)),"MIRROR",""))</f>
        <v/>
      </c>
      <c r="U62" s="145" t="str">
        <f>IF(AND($AD62&gt;=HEX2DEC('Address Decoding'!$AJ$85),$AD62&lt;=HEX2DEC('Address Decoding'!$AK$85)),U$6,IF(AND($AD62&gt;HEX2DEC('Address Decoding'!$AK$85),$AD62&lt;=HEX2DEC('Address Decoding'!$AL$85)),"MIRROR",""))</f>
        <v/>
      </c>
      <c r="V62" s="145" t="str">
        <f>IF(AND($AD62&gt;=HEX2DEC('Address Decoding'!$AJ$86),$AD62&lt;=HEX2DEC('Address Decoding'!$AK$86)),V$6,IF(AND($AD62&gt;HEX2DEC('Address Decoding'!$AK$86),$AD62&lt;=HEX2DEC('Address Decoding'!$AL$86)),"MIRROR",""))</f>
        <v/>
      </c>
      <c r="W62" s="145" t="str">
        <f>IF(AND($AD62&gt;=HEX2DEC('Address Decoding'!$AJ$87),$AD62&lt;=HEX2DEC('Address Decoding'!$AK$87)),W$6,IF(AND($AD62&gt;HEX2DEC('Address Decoding'!$AK$87),$AD62&lt;=HEX2DEC('Address Decoding'!$AL$87)),"MIRROR",""))</f>
        <v/>
      </c>
      <c r="X62" s="146" t="str">
        <f>IF(AND($AD62&gt;=HEX2DEC('Address Decoding'!$AJ$88),$AD62&lt;=HEX2DEC('Address Decoding'!$AK$88)),X$6,IF(AND($AD62&gt;HEX2DEC('Address Decoding'!$AK$88),$AD62&lt;=HEX2DEC('Address Decoding'!$AL$88)),"MIRROR",""))</f>
        <v/>
      </c>
      <c r="Y62" s="142" t="str">
        <f>IF(AND($AD62&gt;=HEX2DEC('Address Decoding'!$AJ$89),$AD62&lt;=HEX2DEC('Address Decoding'!$AK$89)),Y$6,IF(AND($AD62&gt;HEX2DEC('Address Decoding'!$AK$89),$AD62&lt;=HEX2DEC('Address Decoding'!$AL$89)),"MIRROR",""))</f>
        <v/>
      </c>
      <c r="Z62" s="143" t="str">
        <f>IF(AND(HEX2DEC('Address Decoding'!$AJ$95)&gt;=$AD62,HEX2DEC('Address Decoding'!$AK$95)&lt;=$AD63),Z$6,"")</f>
        <v/>
      </c>
      <c r="AA62" s="144" t="str">
        <f>IF(AND(HEX2DEC('Address Decoding'!$AJ$96)&gt;=$AD62,HEX2DEC('Address Decoding'!$AK$96)&lt;=$AD63),AA$6,"")</f>
        <v/>
      </c>
      <c r="AB62" s="130" t="str">
        <f t="shared" si="2"/>
        <v>OK</v>
      </c>
      <c r="AD62" s="162">
        <f t="shared" si="7"/>
        <v>28160</v>
      </c>
      <c r="AE62" s="163">
        <f t="shared" si="4"/>
        <v>0</v>
      </c>
    </row>
    <row r="63" spans="2:31">
      <c r="B63" s="139" t="str">
        <f t="shared" si="5"/>
        <v>00007000</v>
      </c>
      <c r="C63" s="140" t="s">
        <v>50</v>
      </c>
      <c r="D63" s="141" t="str">
        <f t="shared" si="6"/>
        <v>000071FF</v>
      </c>
      <c r="E63" s="142" t="str">
        <f>IF(AND($AD63&gt;=HEX2DEC('Address Decoding'!$AJ$69),$AD63&lt;=HEX2DEC('Address Decoding'!$AK$69)),E$6,IF(AND($AD63&gt;HEX2DEC('Address Decoding'!$AK$69),$AD63&lt;=HEX2DEC('Address Decoding'!$AL$69)),"MIRROR",""))</f>
        <v/>
      </c>
      <c r="F63" s="143" t="str">
        <f>IF(AND($AD63&gt;=HEX2DEC('Address Decoding'!$AJ$70),$AD63&lt;=HEX2DEC('Address Decoding'!$AK$70)),F$6,IF(AND($AD63&gt;HEX2DEC('Address Decoding'!$AK$70),$AD63&lt;=HEX2DEC('Address Decoding'!$AL$70)),"MIRROR",""))</f>
        <v/>
      </c>
      <c r="G63" s="143" t="str">
        <f>IF(AND($AD63&gt;=HEX2DEC('Address Decoding'!$AJ$71),$AD63&lt;=HEX2DEC('Address Decoding'!$AK$71)),G$6,IF(AND($AD63&gt;HEX2DEC('Address Decoding'!$AK$71),$AD63&lt;=HEX2DEC('Address Decoding'!$AL$71)),"MIRROR",""))</f>
        <v/>
      </c>
      <c r="H63" s="143" t="str">
        <f>IF(AND($AD63&gt;=HEX2DEC('Address Decoding'!$AJ$72),$AD63&lt;=HEX2DEC('Address Decoding'!$AK$72)),H$6,IF(AND($AD63&gt;HEX2DEC('Address Decoding'!$AK$72),$AD63&lt;=HEX2DEC('Address Decoding'!$AL$72)),"MIRROR",""))</f>
        <v/>
      </c>
      <c r="I63" s="143" t="str">
        <f>IF(AND($AD63&gt;=HEX2DEC('Address Decoding'!$AJ$73),$AD63&lt;=HEX2DEC('Address Decoding'!$AK$73)),I$6,IF(AND($AD63&gt;HEX2DEC('Address Decoding'!$AK$73),$AD63&lt;=HEX2DEC('Address Decoding'!$AL$73)),"MIRROR",""))</f>
        <v/>
      </c>
      <c r="J63" s="143" t="str">
        <f>IF(AND($AD63&gt;=HEX2DEC('Address Decoding'!$AJ$74),$AD63&lt;=HEX2DEC('Address Decoding'!$AK$74)),J$6,IF(AND($AD63&gt;HEX2DEC('Address Decoding'!$AK$74),$AD63&lt;=HEX2DEC('Address Decoding'!$AL$74)),"MIRROR",""))</f>
        <v/>
      </c>
      <c r="K63" s="143" t="str">
        <f>IF(AND($AD63&gt;=HEX2DEC('Address Decoding'!$AJ$75),$AD63&lt;=HEX2DEC('Address Decoding'!$AK$75)),K$6,IF(AND($AD63&gt;HEX2DEC('Address Decoding'!$AK$75),$AD63&lt;=HEX2DEC('Address Decoding'!$AL$75)),"MIRROR",""))</f>
        <v/>
      </c>
      <c r="L63" s="143" t="str">
        <f>IF(AND($AD63&gt;=HEX2DEC('Address Decoding'!$AJ$76),$AD63&lt;=HEX2DEC('Address Decoding'!$AK$76)),L$6,IF(AND($AD63&gt;HEX2DEC('Address Decoding'!$AK$76),$AD63&lt;=HEX2DEC('Address Decoding'!$AL$76)),"MIRROR",""))</f>
        <v/>
      </c>
      <c r="M63" s="143" t="str">
        <f>IF(AND($AD63&gt;=HEX2DEC('Address Decoding'!$AJ$77),$AD63&lt;=HEX2DEC('Address Decoding'!$AK$77)),M$6,IF(AND($AD63&gt;HEX2DEC('Address Decoding'!$AK$77),$AD63&lt;=HEX2DEC('Address Decoding'!$AL$77)),"MIRROR",""))</f>
        <v/>
      </c>
      <c r="N63" s="144" t="str">
        <f>IF(AND($AD63&gt;=HEX2DEC('Address Decoding'!$AJ$78),$AD63&lt;=HEX2DEC('Address Decoding'!$AK$78)),N$6,IF(AND($AD63&gt;HEX2DEC('Address Decoding'!$AK$78),$AD63&lt;=HEX2DEC('Address Decoding'!$AL$78)),"MIRROR",""))</f>
        <v/>
      </c>
      <c r="O63" s="145" t="str">
        <f>IF(AND($AD63&gt;=HEX2DEC('Address Decoding'!$AJ$79),$AD63&lt;=HEX2DEC('Address Decoding'!$AK$79)),O$6,IF(AND($AD63&gt;HEX2DEC('Address Decoding'!$AK$79),$AD63&lt;=HEX2DEC('Address Decoding'!$AL$79)),"MIRROR",""))</f>
        <v/>
      </c>
      <c r="P63" s="145" t="str">
        <f>IF(AND($AD63&gt;=HEX2DEC('Address Decoding'!$AJ$80),$AD63&lt;=HEX2DEC('Address Decoding'!$AK$80)),P$6,IF(AND($AD63&gt;HEX2DEC('Address Decoding'!$AK$80),$AD63&lt;=HEX2DEC('Address Decoding'!$AL$80)),"MIRROR",""))</f>
        <v/>
      </c>
      <c r="Q63" s="145" t="str">
        <f>IF(AND($AD63&gt;=HEX2DEC('Address Decoding'!$AJ$81),$AD63&lt;=HEX2DEC('Address Decoding'!$AK$81)),Q$6,IF(AND($AD63&gt;HEX2DEC('Address Decoding'!$AK$81),$AD63&lt;=HEX2DEC('Address Decoding'!$AL$81)),"MIRROR",""))</f>
        <v/>
      </c>
      <c r="R63" s="145" t="str">
        <f>IF(AND($AD63&gt;=HEX2DEC('Address Decoding'!$AJ$82),$AD63&lt;=HEX2DEC('Address Decoding'!$AK$82)),R$6,IF(AND($AD63&gt;HEX2DEC('Address Decoding'!$AK$82),$AD63&lt;=HEX2DEC('Address Decoding'!$AL$82)),"MIRROR",""))</f>
        <v/>
      </c>
      <c r="S63" s="145" t="str">
        <f>IF(AND($AD63&gt;=HEX2DEC('Address Decoding'!$AJ$83),$AD63&lt;=HEX2DEC('Address Decoding'!$AK$83)),S$6,IF(AND($AD63&gt;HEX2DEC('Address Decoding'!$AK$83),$AD63&lt;=HEX2DEC('Address Decoding'!$AL$83)),"MIRROR",""))</f>
        <v/>
      </c>
      <c r="T63" s="145" t="str">
        <f>IF(AND($AD63&gt;=HEX2DEC('Address Decoding'!$AJ$84),$AD63&lt;=HEX2DEC('Address Decoding'!$AK$84)),T$6,IF(AND($AD63&gt;HEX2DEC('Address Decoding'!$AK$84),$AD63&lt;=HEX2DEC('Address Decoding'!$AL$84)),"MIRROR",""))</f>
        <v/>
      </c>
      <c r="U63" s="145" t="str">
        <f>IF(AND($AD63&gt;=HEX2DEC('Address Decoding'!$AJ$85),$AD63&lt;=HEX2DEC('Address Decoding'!$AK$85)),U$6,IF(AND($AD63&gt;HEX2DEC('Address Decoding'!$AK$85),$AD63&lt;=HEX2DEC('Address Decoding'!$AL$85)),"MIRROR",""))</f>
        <v/>
      </c>
      <c r="V63" s="145" t="str">
        <f>IF(AND($AD63&gt;=HEX2DEC('Address Decoding'!$AJ$86),$AD63&lt;=HEX2DEC('Address Decoding'!$AK$86)),V$6,IF(AND($AD63&gt;HEX2DEC('Address Decoding'!$AK$86),$AD63&lt;=HEX2DEC('Address Decoding'!$AL$86)),"MIRROR",""))</f>
        <v/>
      </c>
      <c r="W63" s="145" t="str">
        <f>IF(AND($AD63&gt;=HEX2DEC('Address Decoding'!$AJ$87),$AD63&lt;=HEX2DEC('Address Decoding'!$AK$87)),W$6,IF(AND($AD63&gt;HEX2DEC('Address Decoding'!$AK$87),$AD63&lt;=HEX2DEC('Address Decoding'!$AL$87)),"MIRROR",""))</f>
        <v/>
      </c>
      <c r="X63" s="146" t="str">
        <f>IF(AND($AD63&gt;=HEX2DEC('Address Decoding'!$AJ$88),$AD63&lt;=HEX2DEC('Address Decoding'!$AK$88)),X$6,IF(AND($AD63&gt;HEX2DEC('Address Decoding'!$AK$88),$AD63&lt;=HEX2DEC('Address Decoding'!$AL$88)),"MIRROR",""))</f>
        <v/>
      </c>
      <c r="Y63" s="142" t="str">
        <f>IF(AND($AD63&gt;=HEX2DEC('Address Decoding'!$AJ$89),$AD63&lt;=HEX2DEC('Address Decoding'!$AK$89)),Y$6,IF(AND($AD63&gt;HEX2DEC('Address Decoding'!$AK$89),$AD63&lt;=HEX2DEC('Address Decoding'!$AL$89)),"MIRROR",""))</f>
        <v/>
      </c>
      <c r="Z63" s="143" t="str">
        <f>IF(AND(HEX2DEC('Address Decoding'!$AJ$95)&gt;=$AD63,HEX2DEC('Address Decoding'!$AK$95)&lt;=$AD64),Z$6,"")</f>
        <v/>
      </c>
      <c r="AA63" s="144" t="str">
        <f>IF(AND(HEX2DEC('Address Decoding'!$AJ$96)&gt;=$AD63,HEX2DEC('Address Decoding'!$AK$96)&lt;=$AD64),AA$6,"")</f>
        <v/>
      </c>
      <c r="AB63" s="130" t="str">
        <f t="shared" si="2"/>
        <v>OK</v>
      </c>
      <c r="AD63" s="162">
        <f t="shared" si="7"/>
        <v>28672</v>
      </c>
      <c r="AE63" s="163">
        <f t="shared" si="4"/>
        <v>0</v>
      </c>
    </row>
    <row r="64" spans="2:31">
      <c r="B64" s="139" t="str">
        <f t="shared" si="5"/>
        <v>00007200</v>
      </c>
      <c r="C64" s="140" t="s">
        <v>50</v>
      </c>
      <c r="D64" s="141" t="str">
        <f t="shared" si="6"/>
        <v>000073FF</v>
      </c>
      <c r="E64" s="142" t="str">
        <f>IF(AND($AD64&gt;=HEX2DEC('Address Decoding'!$AJ$69),$AD64&lt;=HEX2DEC('Address Decoding'!$AK$69)),E$6,IF(AND($AD64&gt;HEX2DEC('Address Decoding'!$AK$69),$AD64&lt;=HEX2DEC('Address Decoding'!$AL$69)),"MIRROR",""))</f>
        <v/>
      </c>
      <c r="F64" s="143" t="str">
        <f>IF(AND($AD64&gt;=HEX2DEC('Address Decoding'!$AJ$70),$AD64&lt;=HEX2DEC('Address Decoding'!$AK$70)),F$6,IF(AND($AD64&gt;HEX2DEC('Address Decoding'!$AK$70),$AD64&lt;=HEX2DEC('Address Decoding'!$AL$70)),"MIRROR",""))</f>
        <v/>
      </c>
      <c r="G64" s="143" t="str">
        <f>IF(AND($AD64&gt;=HEX2DEC('Address Decoding'!$AJ$71),$AD64&lt;=HEX2DEC('Address Decoding'!$AK$71)),G$6,IF(AND($AD64&gt;HEX2DEC('Address Decoding'!$AK$71),$AD64&lt;=HEX2DEC('Address Decoding'!$AL$71)),"MIRROR",""))</f>
        <v/>
      </c>
      <c r="H64" s="143" t="str">
        <f>IF(AND($AD64&gt;=HEX2DEC('Address Decoding'!$AJ$72),$AD64&lt;=HEX2DEC('Address Decoding'!$AK$72)),H$6,IF(AND($AD64&gt;HEX2DEC('Address Decoding'!$AK$72),$AD64&lt;=HEX2DEC('Address Decoding'!$AL$72)),"MIRROR",""))</f>
        <v/>
      </c>
      <c r="I64" s="143" t="str">
        <f>IF(AND($AD64&gt;=HEX2DEC('Address Decoding'!$AJ$73),$AD64&lt;=HEX2DEC('Address Decoding'!$AK$73)),I$6,IF(AND($AD64&gt;HEX2DEC('Address Decoding'!$AK$73),$AD64&lt;=HEX2DEC('Address Decoding'!$AL$73)),"MIRROR",""))</f>
        <v/>
      </c>
      <c r="J64" s="143" t="str">
        <f>IF(AND($AD64&gt;=HEX2DEC('Address Decoding'!$AJ$74),$AD64&lt;=HEX2DEC('Address Decoding'!$AK$74)),J$6,IF(AND($AD64&gt;HEX2DEC('Address Decoding'!$AK$74),$AD64&lt;=HEX2DEC('Address Decoding'!$AL$74)),"MIRROR",""))</f>
        <v/>
      </c>
      <c r="K64" s="143" t="str">
        <f>IF(AND($AD64&gt;=HEX2DEC('Address Decoding'!$AJ$75),$AD64&lt;=HEX2DEC('Address Decoding'!$AK$75)),K$6,IF(AND($AD64&gt;HEX2DEC('Address Decoding'!$AK$75),$AD64&lt;=HEX2DEC('Address Decoding'!$AL$75)),"MIRROR",""))</f>
        <v/>
      </c>
      <c r="L64" s="143" t="str">
        <f>IF(AND($AD64&gt;=HEX2DEC('Address Decoding'!$AJ$76),$AD64&lt;=HEX2DEC('Address Decoding'!$AK$76)),L$6,IF(AND($AD64&gt;HEX2DEC('Address Decoding'!$AK$76),$AD64&lt;=HEX2DEC('Address Decoding'!$AL$76)),"MIRROR",""))</f>
        <v/>
      </c>
      <c r="M64" s="143" t="str">
        <f>IF(AND($AD64&gt;=HEX2DEC('Address Decoding'!$AJ$77),$AD64&lt;=HEX2DEC('Address Decoding'!$AK$77)),M$6,IF(AND($AD64&gt;HEX2DEC('Address Decoding'!$AK$77),$AD64&lt;=HEX2DEC('Address Decoding'!$AL$77)),"MIRROR",""))</f>
        <v/>
      </c>
      <c r="N64" s="144" t="str">
        <f>IF(AND($AD64&gt;=HEX2DEC('Address Decoding'!$AJ$78),$AD64&lt;=HEX2DEC('Address Decoding'!$AK$78)),N$6,IF(AND($AD64&gt;HEX2DEC('Address Decoding'!$AK$78),$AD64&lt;=HEX2DEC('Address Decoding'!$AL$78)),"MIRROR",""))</f>
        <v/>
      </c>
      <c r="O64" s="145" t="str">
        <f>IF(AND($AD64&gt;=HEX2DEC('Address Decoding'!$AJ$79),$AD64&lt;=HEX2DEC('Address Decoding'!$AK$79)),O$6,IF(AND($AD64&gt;HEX2DEC('Address Decoding'!$AK$79),$AD64&lt;=HEX2DEC('Address Decoding'!$AL$79)),"MIRROR",""))</f>
        <v/>
      </c>
      <c r="P64" s="145" t="str">
        <f>IF(AND($AD64&gt;=HEX2DEC('Address Decoding'!$AJ$80),$AD64&lt;=HEX2DEC('Address Decoding'!$AK$80)),P$6,IF(AND($AD64&gt;HEX2DEC('Address Decoding'!$AK$80),$AD64&lt;=HEX2DEC('Address Decoding'!$AL$80)),"MIRROR",""))</f>
        <v/>
      </c>
      <c r="Q64" s="145" t="str">
        <f>IF(AND($AD64&gt;=HEX2DEC('Address Decoding'!$AJ$81),$AD64&lt;=HEX2DEC('Address Decoding'!$AK$81)),Q$6,IF(AND($AD64&gt;HEX2DEC('Address Decoding'!$AK$81),$AD64&lt;=HEX2DEC('Address Decoding'!$AL$81)),"MIRROR",""))</f>
        <v/>
      </c>
      <c r="R64" s="145" t="str">
        <f>IF(AND($AD64&gt;=HEX2DEC('Address Decoding'!$AJ$82),$AD64&lt;=HEX2DEC('Address Decoding'!$AK$82)),R$6,IF(AND($AD64&gt;HEX2DEC('Address Decoding'!$AK$82),$AD64&lt;=HEX2DEC('Address Decoding'!$AL$82)),"MIRROR",""))</f>
        <v/>
      </c>
      <c r="S64" s="145" t="str">
        <f>IF(AND($AD64&gt;=HEX2DEC('Address Decoding'!$AJ$83),$AD64&lt;=HEX2DEC('Address Decoding'!$AK$83)),S$6,IF(AND($AD64&gt;HEX2DEC('Address Decoding'!$AK$83),$AD64&lt;=HEX2DEC('Address Decoding'!$AL$83)),"MIRROR",""))</f>
        <v/>
      </c>
      <c r="T64" s="145" t="str">
        <f>IF(AND($AD64&gt;=HEX2DEC('Address Decoding'!$AJ$84),$AD64&lt;=HEX2DEC('Address Decoding'!$AK$84)),T$6,IF(AND($AD64&gt;HEX2DEC('Address Decoding'!$AK$84),$AD64&lt;=HEX2DEC('Address Decoding'!$AL$84)),"MIRROR",""))</f>
        <v/>
      </c>
      <c r="U64" s="145" t="str">
        <f>IF(AND($AD64&gt;=HEX2DEC('Address Decoding'!$AJ$85),$AD64&lt;=HEX2DEC('Address Decoding'!$AK$85)),U$6,IF(AND($AD64&gt;HEX2DEC('Address Decoding'!$AK$85),$AD64&lt;=HEX2DEC('Address Decoding'!$AL$85)),"MIRROR",""))</f>
        <v/>
      </c>
      <c r="V64" s="145" t="str">
        <f>IF(AND($AD64&gt;=HEX2DEC('Address Decoding'!$AJ$86),$AD64&lt;=HEX2DEC('Address Decoding'!$AK$86)),V$6,IF(AND($AD64&gt;HEX2DEC('Address Decoding'!$AK$86),$AD64&lt;=HEX2DEC('Address Decoding'!$AL$86)),"MIRROR",""))</f>
        <v/>
      </c>
      <c r="W64" s="145" t="str">
        <f>IF(AND($AD64&gt;=HEX2DEC('Address Decoding'!$AJ$87),$AD64&lt;=HEX2DEC('Address Decoding'!$AK$87)),W$6,IF(AND($AD64&gt;HEX2DEC('Address Decoding'!$AK$87),$AD64&lt;=HEX2DEC('Address Decoding'!$AL$87)),"MIRROR",""))</f>
        <v/>
      </c>
      <c r="X64" s="146" t="str">
        <f>IF(AND($AD64&gt;=HEX2DEC('Address Decoding'!$AJ$88),$AD64&lt;=HEX2DEC('Address Decoding'!$AK$88)),X$6,IF(AND($AD64&gt;HEX2DEC('Address Decoding'!$AK$88),$AD64&lt;=HEX2DEC('Address Decoding'!$AL$88)),"MIRROR",""))</f>
        <v/>
      </c>
      <c r="Y64" s="142" t="str">
        <f>IF(AND($AD64&gt;=HEX2DEC('Address Decoding'!$AJ$89),$AD64&lt;=HEX2DEC('Address Decoding'!$AK$89)),Y$6,IF(AND($AD64&gt;HEX2DEC('Address Decoding'!$AK$89),$AD64&lt;=HEX2DEC('Address Decoding'!$AL$89)),"MIRROR",""))</f>
        <v/>
      </c>
      <c r="Z64" s="143" t="str">
        <f>IF(AND(HEX2DEC('Address Decoding'!$AJ$95)&gt;=$AD64,HEX2DEC('Address Decoding'!$AK$95)&lt;=$AD65),Z$6,"")</f>
        <v/>
      </c>
      <c r="AA64" s="144" t="str">
        <f>IF(AND(HEX2DEC('Address Decoding'!$AJ$96)&gt;=$AD64,HEX2DEC('Address Decoding'!$AK$96)&lt;=$AD65),AA$6,"")</f>
        <v/>
      </c>
      <c r="AB64" s="130" t="str">
        <f t="shared" si="2"/>
        <v>OK</v>
      </c>
      <c r="AD64" s="162">
        <f t="shared" si="7"/>
        <v>29184</v>
      </c>
      <c r="AE64" s="163">
        <f t="shared" si="4"/>
        <v>0</v>
      </c>
    </row>
    <row r="65" spans="2:31">
      <c r="B65" s="139" t="str">
        <f t="shared" si="5"/>
        <v>00007400</v>
      </c>
      <c r="C65" s="140" t="s">
        <v>50</v>
      </c>
      <c r="D65" s="141" t="str">
        <f t="shared" si="6"/>
        <v>000075FF</v>
      </c>
      <c r="E65" s="142" t="str">
        <f>IF(AND($AD65&gt;=HEX2DEC('Address Decoding'!$AJ$69),$AD65&lt;=HEX2DEC('Address Decoding'!$AK$69)),E$6,IF(AND($AD65&gt;HEX2DEC('Address Decoding'!$AK$69),$AD65&lt;=HEX2DEC('Address Decoding'!$AL$69)),"MIRROR",""))</f>
        <v/>
      </c>
      <c r="F65" s="143" t="str">
        <f>IF(AND($AD65&gt;=HEX2DEC('Address Decoding'!$AJ$70),$AD65&lt;=HEX2DEC('Address Decoding'!$AK$70)),F$6,IF(AND($AD65&gt;HEX2DEC('Address Decoding'!$AK$70),$AD65&lt;=HEX2DEC('Address Decoding'!$AL$70)),"MIRROR",""))</f>
        <v/>
      </c>
      <c r="G65" s="143" t="str">
        <f>IF(AND($AD65&gt;=HEX2DEC('Address Decoding'!$AJ$71),$AD65&lt;=HEX2DEC('Address Decoding'!$AK$71)),G$6,IF(AND($AD65&gt;HEX2DEC('Address Decoding'!$AK$71),$AD65&lt;=HEX2DEC('Address Decoding'!$AL$71)),"MIRROR",""))</f>
        <v/>
      </c>
      <c r="H65" s="143" t="str">
        <f>IF(AND($AD65&gt;=HEX2DEC('Address Decoding'!$AJ$72),$AD65&lt;=HEX2DEC('Address Decoding'!$AK$72)),H$6,IF(AND($AD65&gt;HEX2DEC('Address Decoding'!$AK$72),$AD65&lt;=HEX2DEC('Address Decoding'!$AL$72)),"MIRROR",""))</f>
        <v/>
      </c>
      <c r="I65" s="143" t="str">
        <f>IF(AND($AD65&gt;=HEX2DEC('Address Decoding'!$AJ$73),$AD65&lt;=HEX2DEC('Address Decoding'!$AK$73)),I$6,IF(AND($AD65&gt;HEX2DEC('Address Decoding'!$AK$73),$AD65&lt;=HEX2DEC('Address Decoding'!$AL$73)),"MIRROR",""))</f>
        <v/>
      </c>
      <c r="J65" s="143" t="str">
        <f>IF(AND($AD65&gt;=HEX2DEC('Address Decoding'!$AJ$74),$AD65&lt;=HEX2DEC('Address Decoding'!$AK$74)),J$6,IF(AND($AD65&gt;HEX2DEC('Address Decoding'!$AK$74),$AD65&lt;=HEX2DEC('Address Decoding'!$AL$74)),"MIRROR",""))</f>
        <v/>
      </c>
      <c r="K65" s="143" t="str">
        <f>IF(AND($AD65&gt;=HEX2DEC('Address Decoding'!$AJ$75),$AD65&lt;=HEX2DEC('Address Decoding'!$AK$75)),K$6,IF(AND($AD65&gt;HEX2DEC('Address Decoding'!$AK$75),$AD65&lt;=HEX2DEC('Address Decoding'!$AL$75)),"MIRROR",""))</f>
        <v/>
      </c>
      <c r="L65" s="143" t="str">
        <f>IF(AND($AD65&gt;=HEX2DEC('Address Decoding'!$AJ$76),$AD65&lt;=HEX2DEC('Address Decoding'!$AK$76)),L$6,IF(AND($AD65&gt;HEX2DEC('Address Decoding'!$AK$76),$AD65&lt;=HEX2DEC('Address Decoding'!$AL$76)),"MIRROR",""))</f>
        <v/>
      </c>
      <c r="M65" s="143" t="str">
        <f>IF(AND($AD65&gt;=HEX2DEC('Address Decoding'!$AJ$77),$AD65&lt;=HEX2DEC('Address Decoding'!$AK$77)),M$6,IF(AND($AD65&gt;HEX2DEC('Address Decoding'!$AK$77),$AD65&lt;=HEX2DEC('Address Decoding'!$AL$77)),"MIRROR",""))</f>
        <v/>
      </c>
      <c r="N65" s="144" t="str">
        <f>IF(AND($AD65&gt;=HEX2DEC('Address Decoding'!$AJ$78),$AD65&lt;=HEX2DEC('Address Decoding'!$AK$78)),N$6,IF(AND($AD65&gt;HEX2DEC('Address Decoding'!$AK$78),$AD65&lt;=HEX2DEC('Address Decoding'!$AL$78)),"MIRROR",""))</f>
        <v/>
      </c>
      <c r="O65" s="145" t="str">
        <f>IF(AND($AD65&gt;=HEX2DEC('Address Decoding'!$AJ$79),$AD65&lt;=HEX2DEC('Address Decoding'!$AK$79)),O$6,IF(AND($AD65&gt;HEX2DEC('Address Decoding'!$AK$79),$AD65&lt;=HEX2DEC('Address Decoding'!$AL$79)),"MIRROR",""))</f>
        <v/>
      </c>
      <c r="P65" s="145" t="str">
        <f>IF(AND($AD65&gt;=HEX2DEC('Address Decoding'!$AJ$80),$AD65&lt;=HEX2DEC('Address Decoding'!$AK$80)),P$6,IF(AND($AD65&gt;HEX2DEC('Address Decoding'!$AK$80),$AD65&lt;=HEX2DEC('Address Decoding'!$AL$80)),"MIRROR",""))</f>
        <v/>
      </c>
      <c r="Q65" s="145" t="str">
        <f>IF(AND($AD65&gt;=HEX2DEC('Address Decoding'!$AJ$81),$AD65&lt;=HEX2DEC('Address Decoding'!$AK$81)),Q$6,IF(AND($AD65&gt;HEX2DEC('Address Decoding'!$AK$81),$AD65&lt;=HEX2DEC('Address Decoding'!$AL$81)),"MIRROR",""))</f>
        <v/>
      </c>
      <c r="R65" s="145" t="str">
        <f>IF(AND($AD65&gt;=HEX2DEC('Address Decoding'!$AJ$82),$AD65&lt;=HEX2DEC('Address Decoding'!$AK$82)),R$6,IF(AND($AD65&gt;HEX2DEC('Address Decoding'!$AK$82),$AD65&lt;=HEX2DEC('Address Decoding'!$AL$82)),"MIRROR",""))</f>
        <v/>
      </c>
      <c r="S65" s="145" t="str">
        <f>IF(AND($AD65&gt;=HEX2DEC('Address Decoding'!$AJ$83),$AD65&lt;=HEX2DEC('Address Decoding'!$AK$83)),S$6,IF(AND($AD65&gt;HEX2DEC('Address Decoding'!$AK$83),$AD65&lt;=HEX2DEC('Address Decoding'!$AL$83)),"MIRROR",""))</f>
        <v/>
      </c>
      <c r="T65" s="145" t="str">
        <f>IF(AND($AD65&gt;=HEX2DEC('Address Decoding'!$AJ$84),$AD65&lt;=HEX2DEC('Address Decoding'!$AK$84)),T$6,IF(AND($AD65&gt;HEX2DEC('Address Decoding'!$AK$84),$AD65&lt;=HEX2DEC('Address Decoding'!$AL$84)),"MIRROR",""))</f>
        <v/>
      </c>
      <c r="U65" s="145" t="str">
        <f>IF(AND($AD65&gt;=HEX2DEC('Address Decoding'!$AJ$85),$AD65&lt;=HEX2DEC('Address Decoding'!$AK$85)),U$6,IF(AND($AD65&gt;HEX2DEC('Address Decoding'!$AK$85),$AD65&lt;=HEX2DEC('Address Decoding'!$AL$85)),"MIRROR",""))</f>
        <v/>
      </c>
      <c r="V65" s="145" t="str">
        <f>IF(AND($AD65&gt;=HEX2DEC('Address Decoding'!$AJ$86),$AD65&lt;=HEX2DEC('Address Decoding'!$AK$86)),V$6,IF(AND($AD65&gt;HEX2DEC('Address Decoding'!$AK$86),$AD65&lt;=HEX2DEC('Address Decoding'!$AL$86)),"MIRROR",""))</f>
        <v/>
      </c>
      <c r="W65" s="145" t="str">
        <f>IF(AND($AD65&gt;=HEX2DEC('Address Decoding'!$AJ$87),$AD65&lt;=HEX2DEC('Address Decoding'!$AK$87)),W$6,IF(AND($AD65&gt;HEX2DEC('Address Decoding'!$AK$87),$AD65&lt;=HEX2DEC('Address Decoding'!$AL$87)),"MIRROR",""))</f>
        <v/>
      </c>
      <c r="X65" s="146" t="str">
        <f>IF(AND($AD65&gt;=HEX2DEC('Address Decoding'!$AJ$88),$AD65&lt;=HEX2DEC('Address Decoding'!$AK$88)),X$6,IF(AND($AD65&gt;HEX2DEC('Address Decoding'!$AK$88),$AD65&lt;=HEX2DEC('Address Decoding'!$AL$88)),"MIRROR",""))</f>
        <v/>
      </c>
      <c r="Y65" s="142" t="str">
        <f>IF(AND($AD65&gt;=HEX2DEC('Address Decoding'!$AJ$89),$AD65&lt;=HEX2DEC('Address Decoding'!$AK$89)),Y$6,IF(AND($AD65&gt;HEX2DEC('Address Decoding'!$AK$89),$AD65&lt;=HEX2DEC('Address Decoding'!$AL$89)),"MIRROR",""))</f>
        <v/>
      </c>
      <c r="Z65" s="143" t="str">
        <f>IF(AND(HEX2DEC('Address Decoding'!$AJ$95)&gt;=$AD65,HEX2DEC('Address Decoding'!$AK$95)&lt;=$AD66),Z$6,"")</f>
        <v/>
      </c>
      <c r="AA65" s="144" t="str">
        <f>IF(AND(HEX2DEC('Address Decoding'!$AJ$96)&gt;=$AD65,HEX2DEC('Address Decoding'!$AK$96)&lt;=$AD66),AA$6,"")</f>
        <v/>
      </c>
      <c r="AB65" s="130" t="str">
        <f t="shared" si="2"/>
        <v>OK</v>
      </c>
      <c r="AD65" s="162">
        <f t="shared" si="7"/>
        <v>29696</v>
      </c>
      <c r="AE65" s="163">
        <f t="shared" si="4"/>
        <v>0</v>
      </c>
    </row>
    <row r="66" spans="2:31">
      <c r="B66" s="139" t="str">
        <f t="shared" si="5"/>
        <v>00007600</v>
      </c>
      <c r="C66" s="140" t="s">
        <v>50</v>
      </c>
      <c r="D66" s="141" t="str">
        <f t="shared" si="6"/>
        <v>000077FF</v>
      </c>
      <c r="E66" s="142" t="str">
        <f>IF(AND($AD66&gt;=HEX2DEC('Address Decoding'!$AJ$69),$AD66&lt;=HEX2DEC('Address Decoding'!$AK$69)),E$6,IF(AND($AD66&gt;HEX2DEC('Address Decoding'!$AK$69),$AD66&lt;=HEX2DEC('Address Decoding'!$AL$69)),"MIRROR",""))</f>
        <v/>
      </c>
      <c r="F66" s="143" t="str">
        <f>IF(AND($AD66&gt;=HEX2DEC('Address Decoding'!$AJ$70),$AD66&lt;=HEX2DEC('Address Decoding'!$AK$70)),F$6,IF(AND($AD66&gt;HEX2DEC('Address Decoding'!$AK$70),$AD66&lt;=HEX2DEC('Address Decoding'!$AL$70)),"MIRROR",""))</f>
        <v/>
      </c>
      <c r="G66" s="143" t="str">
        <f>IF(AND($AD66&gt;=HEX2DEC('Address Decoding'!$AJ$71),$AD66&lt;=HEX2DEC('Address Decoding'!$AK$71)),G$6,IF(AND($AD66&gt;HEX2DEC('Address Decoding'!$AK$71),$AD66&lt;=HEX2DEC('Address Decoding'!$AL$71)),"MIRROR",""))</f>
        <v/>
      </c>
      <c r="H66" s="143" t="str">
        <f>IF(AND($AD66&gt;=HEX2DEC('Address Decoding'!$AJ$72),$AD66&lt;=HEX2DEC('Address Decoding'!$AK$72)),H$6,IF(AND($AD66&gt;HEX2DEC('Address Decoding'!$AK$72),$AD66&lt;=HEX2DEC('Address Decoding'!$AL$72)),"MIRROR",""))</f>
        <v/>
      </c>
      <c r="I66" s="143" t="str">
        <f>IF(AND($AD66&gt;=HEX2DEC('Address Decoding'!$AJ$73),$AD66&lt;=HEX2DEC('Address Decoding'!$AK$73)),I$6,IF(AND($AD66&gt;HEX2DEC('Address Decoding'!$AK$73),$AD66&lt;=HEX2DEC('Address Decoding'!$AL$73)),"MIRROR",""))</f>
        <v/>
      </c>
      <c r="J66" s="143" t="str">
        <f>IF(AND($AD66&gt;=HEX2DEC('Address Decoding'!$AJ$74),$AD66&lt;=HEX2DEC('Address Decoding'!$AK$74)),J$6,IF(AND($AD66&gt;HEX2DEC('Address Decoding'!$AK$74),$AD66&lt;=HEX2DEC('Address Decoding'!$AL$74)),"MIRROR",""))</f>
        <v/>
      </c>
      <c r="K66" s="143" t="str">
        <f>IF(AND($AD66&gt;=HEX2DEC('Address Decoding'!$AJ$75),$AD66&lt;=HEX2DEC('Address Decoding'!$AK$75)),K$6,IF(AND($AD66&gt;HEX2DEC('Address Decoding'!$AK$75),$AD66&lt;=HEX2DEC('Address Decoding'!$AL$75)),"MIRROR",""))</f>
        <v/>
      </c>
      <c r="L66" s="143" t="str">
        <f>IF(AND($AD66&gt;=HEX2DEC('Address Decoding'!$AJ$76),$AD66&lt;=HEX2DEC('Address Decoding'!$AK$76)),L$6,IF(AND($AD66&gt;HEX2DEC('Address Decoding'!$AK$76),$AD66&lt;=HEX2DEC('Address Decoding'!$AL$76)),"MIRROR",""))</f>
        <v/>
      </c>
      <c r="M66" s="143" t="str">
        <f>IF(AND($AD66&gt;=HEX2DEC('Address Decoding'!$AJ$77),$AD66&lt;=HEX2DEC('Address Decoding'!$AK$77)),M$6,IF(AND($AD66&gt;HEX2DEC('Address Decoding'!$AK$77),$AD66&lt;=HEX2DEC('Address Decoding'!$AL$77)),"MIRROR",""))</f>
        <v/>
      </c>
      <c r="N66" s="144" t="str">
        <f>IF(AND($AD66&gt;=HEX2DEC('Address Decoding'!$AJ$78),$AD66&lt;=HEX2DEC('Address Decoding'!$AK$78)),N$6,IF(AND($AD66&gt;HEX2DEC('Address Decoding'!$AK$78),$AD66&lt;=HEX2DEC('Address Decoding'!$AL$78)),"MIRROR",""))</f>
        <v/>
      </c>
      <c r="O66" s="145" t="str">
        <f>IF(AND($AD66&gt;=HEX2DEC('Address Decoding'!$AJ$79),$AD66&lt;=HEX2DEC('Address Decoding'!$AK$79)),O$6,IF(AND($AD66&gt;HEX2DEC('Address Decoding'!$AK$79),$AD66&lt;=HEX2DEC('Address Decoding'!$AL$79)),"MIRROR",""))</f>
        <v/>
      </c>
      <c r="P66" s="145" t="str">
        <f>IF(AND($AD66&gt;=HEX2DEC('Address Decoding'!$AJ$80),$AD66&lt;=HEX2DEC('Address Decoding'!$AK$80)),P$6,IF(AND($AD66&gt;HEX2DEC('Address Decoding'!$AK$80),$AD66&lt;=HEX2DEC('Address Decoding'!$AL$80)),"MIRROR",""))</f>
        <v/>
      </c>
      <c r="Q66" s="145" t="str">
        <f>IF(AND($AD66&gt;=HEX2DEC('Address Decoding'!$AJ$81),$AD66&lt;=HEX2DEC('Address Decoding'!$AK$81)),Q$6,IF(AND($AD66&gt;HEX2DEC('Address Decoding'!$AK$81),$AD66&lt;=HEX2DEC('Address Decoding'!$AL$81)),"MIRROR",""))</f>
        <v/>
      </c>
      <c r="R66" s="145" t="str">
        <f>IF(AND($AD66&gt;=HEX2DEC('Address Decoding'!$AJ$82),$AD66&lt;=HEX2DEC('Address Decoding'!$AK$82)),R$6,IF(AND($AD66&gt;HEX2DEC('Address Decoding'!$AK$82),$AD66&lt;=HEX2DEC('Address Decoding'!$AL$82)),"MIRROR",""))</f>
        <v/>
      </c>
      <c r="S66" s="145" t="str">
        <f>IF(AND($AD66&gt;=HEX2DEC('Address Decoding'!$AJ$83),$AD66&lt;=HEX2DEC('Address Decoding'!$AK$83)),S$6,IF(AND($AD66&gt;HEX2DEC('Address Decoding'!$AK$83),$AD66&lt;=HEX2DEC('Address Decoding'!$AL$83)),"MIRROR",""))</f>
        <v/>
      </c>
      <c r="T66" s="145" t="str">
        <f>IF(AND($AD66&gt;=HEX2DEC('Address Decoding'!$AJ$84),$AD66&lt;=HEX2DEC('Address Decoding'!$AK$84)),T$6,IF(AND($AD66&gt;HEX2DEC('Address Decoding'!$AK$84),$AD66&lt;=HEX2DEC('Address Decoding'!$AL$84)),"MIRROR",""))</f>
        <v/>
      </c>
      <c r="U66" s="145" t="str">
        <f>IF(AND($AD66&gt;=HEX2DEC('Address Decoding'!$AJ$85),$AD66&lt;=HEX2DEC('Address Decoding'!$AK$85)),U$6,IF(AND($AD66&gt;HEX2DEC('Address Decoding'!$AK$85),$AD66&lt;=HEX2DEC('Address Decoding'!$AL$85)),"MIRROR",""))</f>
        <v/>
      </c>
      <c r="V66" s="145" t="str">
        <f>IF(AND($AD66&gt;=HEX2DEC('Address Decoding'!$AJ$86),$AD66&lt;=HEX2DEC('Address Decoding'!$AK$86)),V$6,IF(AND($AD66&gt;HEX2DEC('Address Decoding'!$AK$86),$AD66&lt;=HEX2DEC('Address Decoding'!$AL$86)),"MIRROR",""))</f>
        <v/>
      </c>
      <c r="W66" s="145" t="str">
        <f>IF(AND($AD66&gt;=HEX2DEC('Address Decoding'!$AJ$87),$AD66&lt;=HEX2DEC('Address Decoding'!$AK$87)),W$6,IF(AND($AD66&gt;HEX2DEC('Address Decoding'!$AK$87),$AD66&lt;=HEX2DEC('Address Decoding'!$AL$87)),"MIRROR",""))</f>
        <v/>
      </c>
      <c r="X66" s="146" t="str">
        <f>IF(AND($AD66&gt;=HEX2DEC('Address Decoding'!$AJ$88),$AD66&lt;=HEX2DEC('Address Decoding'!$AK$88)),X$6,IF(AND($AD66&gt;HEX2DEC('Address Decoding'!$AK$88),$AD66&lt;=HEX2DEC('Address Decoding'!$AL$88)),"MIRROR",""))</f>
        <v/>
      </c>
      <c r="Y66" s="142" t="str">
        <f>IF(AND($AD66&gt;=HEX2DEC('Address Decoding'!$AJ$89),$AD66&lt;=HEX2DEC('Address Decoding'!$AK$89)),Y$6,IF(AND($AD66&gt;HEX2DEC('Address Decoding'!$AK$89),$AD66&lt;=HEX2DEC('Address Decoding'!$AL$89)),"MIRROR",""))</f>
        <v/>
      </c>
      <c r="Z66" s="143" t="str">
        <f>IF(AND(HEX2DEC('Address Decoding'!$AJ$95)&gt;=$AD66,HEX2DEC('Address Decoding'!$AK$95)&lt;=$AD67),Z$6,"")</f>
        <v/>
      </c>
      <c r="AA66" s="144" t="str">
        <f>IF(AND(HEX2DEC('Address Decoding'!$AJ$96)&gt;=$AD66,HEX2DEC('Address Decoding'!$AK$96)&lt;=$AD67),AA$6,"")</f>
        <v/>
      </c>
      <c r="AB66" s="130" t="str">
        <f t="shared" si="2"/>
        <v>OK</v>
      </c>
      <c r="AD66" s="162">
        <f t="shared" si="7"/>
        <v>30208</v>
      </c>
      <c r="AE66" s="163">
        <f t="shared" si="4"/>
        <v>0</v>
      </c>
    </row>
    <row r="67" spans="2:31">
      <c r="B67" s="139" t="str">
        <f t="shared" si="5"/>
        <v>00007800</v>
      </c>
      <c r="C67" s="140" t="s">
        <v>50</v>
      </c>
      <c r="D67" s="141" t="str">
        <f t="shared" si="6"/>
        <v>000079FF</v>
      </c>
      <c r="E67" s="142" t="str">
        <f>IF(AND($AD67&gt;=HEX2DEC('Address Decoding'!$AJ$69),$AD67&lt;=HEX2DEC('Address Decoding'!$AK$69)),E$6,IF(AND($AD67&gt;HEX2DEC('Address Decoding'!$AK$69),$AD67&lt;=HEX2DEC('Address Decoding'!$AL$69)),"MIRROR",""))</f>
        <v/>
      </c>
      <c r="F67" s="143" t="str">
        <f>IF(AND($AD67&gt;=HEX2DEC('Address Decoding'!$AJ$70),$AD67&lt;=HEX2DEC('Address Decoding'!$AK$70)),F$6,IF(AND($AD67&gt;HEX2DEC('Address Decoding'!$AK$70),$AD67&lt;=HEX2DEC('Address Decoding'!$AL$70)),"MIRROR",""))</f>
        <v/>
      </c>
      <c r="G67" s="143" t="str">
        <f>IF(AND($AD67&gt;=HEX2DEC('Address Decoding'!$AJ$71),$AD67&lt;=HEX2DEC('Address Decoding'!$AK$71)),G$6,IF(AND($AD67&gt;HEX2DEC('Address Decoding'!$AK$71),$AD67&lt;=HEX2DEC('Address Decoding'!$AL$71)),"MIRROR",""))</f>
        <v/>
      </c>
      <c r="H67" s="143" t="str">
        <f>IF(AND($AD67&gt;=HEX2DEC('Address Decoding'!$AJ$72),$AD67&lt;=HEX2DEC('Address Decoding'!$AK$72)),H$6,IF(AND($AD67&gt;HEX2DEC('Address Decoding'!$AK$72),$AD67&lt;=HEX2DEC('Address Decoding'!$AL$72)),"MIRROR",""))</f>
        <v/>
      </c>
      <c r="I67" s="143" t="str">
        <f>IF(AND($AD67&gt;=HEX2DEC('Address Decoding'!$AJ$73),$AD67&lt;=HEX2DEC('Address Decoding'!$AK$73)),I$6,IF(AND($AD67&gt;HEX2DEC('Address Decoding'!$AK$73),$AD67&lt;=HEX2DEC('Address Decoding'!$AL$73)),"MIRROR",""))</f>
        <v/>
      </c>
      <c r="J67" s="143" t="str">
        <f>IF(AND($AD67&gt;=HEX2DEC('Address Decoding'!$AJ$74),$AD67&lt;=HEX2DEC('Address Decoding'!$AK$74)),J$6,IF(AND($AD67&gt;HEX2DEC('Address Decoding'!$AK$74),$AD67&lt;=HEX2DEC('Address Decoding'!$AL$74)),"MIRROR",""))</f>
        <v/>
      </c>
      <c r="K67" s="143" t="str">
        <f>IF(AND($AD67&gt;=HEX2DEC('Address Decoding'!$AJ$75),$AD67&lt;=HEX2DEC('Address Decoding'!$AK$75)),K$6,IF(AND($AD67&gt;HEX2DEC('Address Decoding'!$AK$75),$AD67&lt;=HEX2DEC('Address Decoding'!$AL$75)),"MIRROR",""))</f>
        <v/>
      </c>
      <c r="L67" s="143" t="str">
        <f>IF(AND($AD67&gt;=HEX2DEC('Address Decoding'!$AJ$76),$AD67&lt;=HEX2DEC('Address Decoding'!$AK$76)),L$6,IF(AND($AD67&gt;HEX2DEC('Address Decoding'!$AK$76),$AD67&lt;=HEX2DEC('Address Decoding'!$AL$76)),"MIRROR",""))</f>
        <v/>
      </c>
      <c r="M67" s="143" t="str">
        <f>IF(AND($AD67&gt;=HEX2DEC('Address Decoding'!$AJ$77),$AD67&lt;=HEX2DEC('Address Decoding'!$AK$77)),M$6,IF(AND($AD67&gt;HEX2DEC('Address Decoding'!$AK$77),$AD67&lt;=HEX2DEC('Address Decoding'!$AL$77)),"MIRROR",""))</f>
        <v/>
      </c>
      <c r="N67" s="144" t="str">
        <f>IF(AND($AD67&gt;=HEX2DEC('Address Decoding'!$AJ$78),$AD67&lt;=HEX2DEC('Address Decoding'!$AK$78)),N$6,IF(AND($AD67&gt;HEX2DEC('Address Decoding'!$AK$78),$AD67&lt;=HEX2DEC('Address Decoding'!$AL$78)),"MIRROR",""))</f>
        <v/>
      </c>
      <c r="O67" s="145" t="str">
        <f>IF(AND($AD67&gt;=HEX2DEC('Address Decoding'!$AJ$79),$AD67&lt;=HEX2DEC('Address Decoding'!$AK$79)),O$6,IF(AND($AD67&gt;HEX2DEC('Address Decoding'!$AK$79),$AD67&lt;=HEX2DEC('Address Decoding'!$AL$79)),"MIRROR",""))</f>
        <v/>
      </c>
      <c r="P67" s="145" t="str">
        <f>IF(AND($AD67&gt;=HEX2DEC('Address Decoding'!$AJ$80),$AD67&lt;=HEX2DEC('Address Decoding'!$AK$80)),P$6,IF(AND($AD67&gt;HEX2DEC('Address Decoding'!$AK$80),$AD67&lt;=HEX2DEC('Address Decoding'!$AL$80)),"MIRROR",""))</f>
        <v/>
      </c>
      <c r="Q67" s="145" t="str">
        <f>IF(AND($AD67&gt;=HEX2DEC('Address Decoding'!$AJ$81),$AD67&lt;=HEX2DEC('Address Decoding'!$AK$81)),Q$6,IF(AND($AD67&gt;HEX2DEC('Address Decoding'!$AK$81),$AD67&lt;=HEX2DEC('Address Decoding'!$AL$81)),"MIRROR",""))</f>
        <v/>
      </c>
      <c r="R67" s="145" t="str">
        <f>IF(AND($AD67&gt;=HEX2DEC('Address Decoding'!$AJ$82),$AD67&lt;=HEX2DEC('Address Decoding'!$AK$82)),R$6,IF(AND($AD67&gt;HEX2DEC('Address Decoding'!$AK$82),$AD67&lt;=HEX2DEC('Address Decoding'!$AL$82)),"MIRROR",""))</f>
        <v/>
      </c>
      <c r="S67" s="145" t="str">
        <f>IF(AND($AD67&gt;=HEX2DEC('Address Decoding'!$AJ$83),$AD67&lt;=HEX2DEC('Address Decoding'!$AK$83)),S$6,IF(AND($AD67&gt;HEX2DEC('Address Decoding'!$AK$83),$AD67&lt;=HEX2DEC('Address Decoding'!$AL$83)),"MIRROR",""))</f>
        <v/>
      </c>
      <c r="T67" s="145" t="str">
        <f>IF(AND($AD67&gt;=HEX2DEC('Address Decoding'!$AJ$84),$AD67&lt;=HEX2DEC('Address Decoding'!$AK$84)),T$6,IF(AND($AD67&gt;HEX2DEC('Address Decoding'!$AK$84),$AD67&lt;=HEX2DEC('Address Decoding'!$AL$84)),"MIRROR",""))</f>
        <v/>
      </c>
      <c r="U67" s="145" t="str">
        <f>IF(AND($AD67&gt;=HEX2DEC('Address Decoding'!$AJ$85),$AD67&lt;=HEX2DEC('Address Decoding'!$AK$85)),U$6,IF(AND($AD67&gt;HEX2DEC('Address Decoding'!$AK$85),$AD67&lt;=HEX2DEC('Address Decoding'!$AL$85)),"MIRROR",""))</f>
        <v/>
      </c>
      <c r="V67" s="145" t="str">
        <f>IF(AND($AD67&gt;=HEX2DEC('Address Decoding'!$AJ$86),$AD67&lt;=HEX2DEC('Address Decoding'!$AK$86)),V$6,IF(AND($AD67&gt;HEX2DEC('Address Decoding'!$AK$86),$AD67&lt;=HEX2DEC('Address Decoding'!$AL$86)),"MIRROR",""))</f>
        <v/>
      </c>
      <c r="W67" s="145" t="str">
        <f>IF(AND($AD67&gt;=HEX2DEC('Address Decoding'!$AJ$87),$AD67&lt;=HEX2DEC('Address Decoding'!$AK$87)),W$6,IF(AND($AD67&gt;HEX2DEC('Address Decoding'!$AK$87),$AD67&lt;=HEX2DEC('Address Decoding'!$AL$87)),"MIRROR",""))</f>
        <v/>
      </c>
      <c r="X67" s="146" t="str">
        <f>IF(AND($AD67&gt;=HEX2DEC('Address Decoding'!$AJ$88),$AD67&lt;=HEX2DEC('Address Decoding'!$AK$88)),X$6,IF(AND($AD67&gt;HEX2DEC('Address Decoding'!$AK$88),$AD67&lt;=HEX2DEC('Address Decoding'!$AL$88)),"MIRROR",""))</f>
        <v/>
      </c>
      <c r="Y67" s="142" t="str">
        <f>IF(AND($AD67&gt;=HEX2DEC('Address Decoding'!$AJ$89),$AD67&lt;=HEX2DEC('Address Decoding'!$AK$89)),Y$6,IF(AND($AD67&gt;HEX2DEC('Address Decoding'!$AK$89),$AD67&lt;=HEX2DEC('Address Decoding'!$AL$89)),"MIRROR",""))</f>
        <v/>
      </c>
      <c r="Z67" s="143" t="str">
        <f>IF(AND(HEX2DEC('Address Decoding'!$AJ$95)&gt;=$AD67,HEX2DEC('Address Decoding'!$AK$95)&lt;=$AD68),Z$6,"")</f>
        <v/>
      </c>
      <c r="AA67" s="144" t="str">
        <f>IF(AND(HEX2DEC('Address Decoding'!$AJ$96)&gt;=$AD67,HEX2DEC('Address Decoding'!$AK$96)&lt;=$AD68),AA$6,"")</f>
        <v/>
      </c>
      <c r="AB67" s="130" t="str">
        <f t="shared" si="2"/>
        <v>OK</v>
      </c>
      <c r="AD67" s="162">
        <f t="shared" si="7"/>
        <v>30720</v>
      </c>
      <c r="AE67" s="163">
        <f t="shared" si="4"/>
        <v>0</v>
      </c>
    </row>
    <row r="68" spans="2:31">
      <c r="B68" s="139" t="str">
        <f t="shared" si="5"/>
        <v>00007A00</v>
      </c>
      <c r="C68" s="140" t="s">
        <v>50</v>
      </c>
      <c r="D68" s="141" t="str">
        <f t="shared" si="6"/>
        <v>00007BFF</v>
      </c>
      <c r="E68" s="142" t="str">
        <f>IF(AND($AD68&gt;=HEX2DEC('Address Decoding'!$AJ$69),$AD68&lt;=HEX2DEC('Address Decoding'!$AK$69)),E$6,IF(AND($AD68&gt;HEX2DEC('Address Decoding'!$AK$69),$AD68&lt;=HEX2DEC('Address Decoding'!$AL$69)),"MIRROR",""))</f>
        <v/>
      </c>
      <c r="F68" s="143" t="str">
        <f>IF(AND($AD68&gt;=HEX2DEC('Address Decoding'!$AJ$70),$AD68&lt;=HEX2DEC('Address Decoding'!$AK$70)),F$6,IF(AND($AD68&gt;HEX2DEC('Address Decoding'!$AK$70),$AD68&lt;=HEX2DEC('Address Decoding'!$AL$70)),"MIRROR",""))</f>
        <v/>
      </c>
      <c r="G68" s="143" t="str">
        <f>IF(AND($AD68&gt;=HEX2DEC('Address Decoding'!$AJ$71),$AD68&lt;=HEX2DEC('Address Decoding'!$AK$71)),G$6,IF(AND($AD68&gt;HEX2DEC('Address Decoding'!$AK$71),$AD68&lt;=HEX2DEC('Address Decoding'!$AL$71)),"MIRROR",""))</f>
        <v/>
      </c>
      <c r="H68" s="143" t="str">
        <f>IF(AND($AD68&gt;=HEX2DEC('Address Decoding'!$AJ$72),$AD68&lt;=HEX2DEC('Address Decoding'!$AK$72)),H$6,IF(AND($AD68&gt;HEX2DEC('Address Decoding'!$AK$72),$AD68&lt;=HEX2DEC('Address Decoding'!$AL$72)),"MIRROR",""))</f>
        <v/>
      </c>
      <c r="I68" s="143" t="str">
        <f>IF(AND($AD68&gt;=HEX2DEC('Address Decoding'!$AJ$73),$AD68&lt;=HEX2DEC('Address Decoding'!$AK$73)),I$6,IF(AND($AD68&gt;HEX2DEC('Address Decoding'!$AK$73),$AD68&lt;=HEX2DEC('Address Decoding'!$AL$73)),"MIRROR",""))</f>
        <v/>
      </c>
      <c r="J68" s="143" t="str">
        <f>IF(AND($AD68&gt;=HEX2DEC('Address Decoding'!$AJ$74),$AD68&lt;=HEX2DEC('Address Decoding'!$AK$74)),J$6,IF(AND($AD68&gt;HEX2DEC('Address Decoding'!$AK$74),$AD68&lt;=HEX2DEC('Address Decoding'!$AL$74)),"MIRROR",""))</f>
        <v/>
      </c>
      <c r="K68" s="143" t="str">
        <f>IF(AND($AD68&gt;=HEX2DEC('Address Decoding'!$AJ$75),$AD68&lt;=HEX2DEC('Address Decoding'!$AK$75)),K$6,IF(AND($AD68&gt;HEX2DEC('Address Decoding'!$AK$75),$AD68&lt;=HEX2DEC('Address Decoding'!$AL$75)),"MIRROR",""))</f>
        <v/>
      </c>
      <c r="L68" s="143" t="str">
        <f>IF(AND($AD68&gt;=HEX2DEC('Address Decoding'!$AJ$76),$AD68&lt;=HEX2DEC('Address Decoding'!$AK$76)),L$6,IF(AND($AD68&gt;HEX2DEC('Address Decoding'!$AK$76),$AD68&lt;=HEX2DEC('Address Decoding'!$AL$76)),"MIRROR",""))</f>
        <v/>
      </c>
      <c r="M68" s="143" t="str">
        <f>IF(AND($AD68&gt;=HEX2DEC('Address Decoding'!$AJ$77),$AD68&lt;=HEX2DEC('Address Decoding'!$AK$77)),M$6,IF(AND($AD68&gt;HEX2DEC('Address Decoding'!$AK$77),$AD68&lt;=HEX2DEC('Address Decoding'!$AL$77)),"MIRROR",""))</f>
        <v/>
      </c>
      <c r="N68" s="144" t="str">
        <f>IF(AND($AD68&gt;=HEX2DEC('Address Decoding'!$AJ$78),$AD68&lt;=HEX2DEC('Address Decoding'!$AK$78)),N$6,IF(AND($AD68&gt;HEX2DEC('Address Decoding'!$AK$78),$AD68&lt;=HEX2DEC('Address Decoding'!$AL$78)),"MIRROR",""))</f>
        <v/>
      </c>
      <c r="O68" s="145" t="str">
        <f>IF(AND($AD68&gt;=HEX2DEC('Address Decoding'!$AJ$79),$AD68&lt;=HEX2DEC('Address Decoding'!$AK$79)),O$6,IF(AND($AD68&gt;HEX2DEC('Address Decoding'!$AK$79),$AD68&lt;=HEX2DEC('Address Decoding'!$AL$79)),"MIRROR",""))</f>
        <v/>
      </c>
      <c r="P68" s="145" t="str">
        <f>IF(AND($AD68&gt;=HEX2DEC('Address Decoding'!$AJ$80),$AD68&lt;=HEX2DEC('Address Decoding'!$AK$80)),P$6,IF(AND($AD68&gt;HEX2DEC('Address Decoding'!$AK$80),$AD68&lt;=HEX2DEC('Address Decoding'!$AL$80)),"MIRROR",""))</f>
        <v/>
      </c>
      <c r="Q68" s="145" t="str">
        <f>IF(AND($AD68&gt;=HEX2DEC('Address Decoding'!$AJ$81),$AD68&lt;=HEX2DEC('Address Decoding'!$AK$81)),Q$6,IF(AND($AD68&gt;HEX2DEC('Address Decoding'!$AK$81),$AD68&lt;=HEX2DEC('Address Decoding'!$AL$81)),"MIRROR",""))</f>
        <v/>
      </c>
      <c r="R68" s="145" t="str">
        <f>IF(AND($AD68&gt;=HEX2DEC('Address Decoding'!$AJ$82),$AD68&lt;=HEX2DEC('Address Decoding'!$AK$82)),R$6,IF(AND($AD68&gt;HEX2DEC('Address Decoding'!$AK$82),$AD68&lt;=HEX2DEC('Address Decoding'!$AL$82)),"MIRROR",""))</f>
        <v/>
      </c>
      <c r="S68" s="145" t="str">
        <f>IF(AND($AD68&gt;=HEX2DEC('Address Decoding'!$AJ$83),$AD68&lt;=HEX2DEC('Address Decoding'!$AK$83)),S$6,IF(AND($AD68&gt;HEX2DEC('Address Decoding'!$AK$83),$AD68&lt;=HEX2DEC('Address Decoding'!$AL$83)),"MIRROR",""))</f>
        <v/>
      </c>
      <c r="T68" s="145" t="str">
        <f>IF(AND($AD68&gt;=HEX2DEC('Address Decoding'!$AJ$84),$AD68&lt;=HEX2DEC('Address Decoding'!$AK$84)),T$6,IF(AND($AD68&gt;HEX2DEC('Address Decoding'!$AK$84),$AD68&lt;=HEX2DEC('Address Decoding'!$AL$84)),"MIRROR",""))</f>
        <v/>
      </c>
      <c r="U68" s="145" t="str">
        <f>IF(AND($AD68&gt;=HEX2DEC('Address Decoding'!$AJ$85),$AD68&lt;=HEX2DEC('Address Decoding'!$AK$85)),U$6,IF(AND($AD68&gt;HEX2DEC('Address Decoding'!$AK$85),$AD68&lt;=HEX2DEC('Address Decoding'!$AL$85)),"MIRROR",""))</f>
        <v/>
      </c>
      <c r="V68" s="145" t="str">
        <f>IF(AND($AD68&gt;=HEX2DEC('Address Decoding'!$AJ$86),$AD68&lt;=HEX2DEC('Address Decoding'!$AK$86)),V$6,IF(AND($AD68&gt;HEX2DEC('Address Decoding'!$AK$86),$AD68&lt;=HEX2DEC('Address Decoding'!$AL$86)),"MIRROR",""))</f>
        <v/>
      </c>
      <c r="W68" s="145" t="str">
        <f>IF(AND($AD68&gt;=HEX2DEC('Address Decoding'!$AJ$87),$AD68&lt;=HEX2DEC('Address Decoding'!$AK$87)),W$6,IF(AND($AD68&gt;HEX2DEC('Address Decoding'!$AK$87),$AD68&lt;=HEX2DEC('Address Decoding'!$AL$87)),"MIRROR",""))</f>
        <v/>
      </c>
      <c r="X68" s="146" t="str">
        <f>IF(AND($AD68&gt;=HEX2DEC('Address Decoding'!$AJ$88),$AD68&lt;=HEX2DEC('Address Decoding'!$AK$88)),X$6,IF(AND($AD68&gt;HEX2DEC('Address Decoding'!$AK$88),$AD68&lt;=HEX2DEC('Address Decoding'!$AL$88)),"MIRROR",""))</f>
        <v/>
      </c>
      <c r="Y68" s="142" t="str">
        <f>IF(AND($AD68&gt;=HEX2DEC('Address Decoding'!$AJ$89),$AD68&lt;=HEX2DEC('Address Decoding'!$AK$89)),Y$6,IF(AND($AD68&gt;HEX2DEC('Address Decoding'!$AK$89),$AD68&lt;=HEX2DEC('Address Decoding'!$AL$89)),"MIRROR",""))</f>
        <v/>
      </c>
      <c r="Z68" s="143" t="str">
        <f>IF(AND(HEX2DEC('Address Decoding'!$AJ$95)&gt;=$AD68,HEX2DEC('Address Decoding'!$AK$95)&lt;=$AD69),Z$6,"")</f>
        <v/>
      </c>
      <c r="AA68" s="144" t="str">
        <f>IF(AND(HEX2DEC('Address Decoding'!$AJ$96)&gt;=$AD68,HEX2DEC('Address Decoding'!$AK$96)&lt;=$AD69),AA$6,"")</f>
        <v/>
      </c>
      <c r="AB68" s="130" t="str">
        <f t="shared" si="2"/>
        <v>OK</v>
      </c>
      <c r="AD68" s="162">
        <f t="shared" si="7"/>
        <v>31232</v>
      </c>
      <c r="AE68" s="163">
        <f t="shared" si="4"/>
        <v>0</v>
      </c>
    </row>
    <row r="69" spans="2:31">
      <c r="B69" s="139" t="str">
        <f t="shared" si="5"/>
        <v>00007C00</v>
      </c>
      <c r="C69" s="140" t="s">
        <v>50</v>
      </c>
      <c r="D69" s="141" t="str">
        <f t="shared" si="6"/>
        <v>00007DFF</v>
      </c>
      <c r="E69" s="142" t="str">
        <f>IF(AND($AD69&gt;=HEX2DEC('Address Decoding'!$AJ$69),$AD69&lt;=HEX2DEC('Address Decoding'!$AK$69)),E$6,IF(AND($AD69&gt;HEX2DEC('Address Decoding'!$AK$69),$AD69&lt;=HEX2DEC('Address Decoding'!$AL$69)),"MIRROR",""))</f>
        <v/>
      </c>
      <c r="F69" s="143" t="str">
        <f>IF(AND($AD69&gt;=HEX2DEC('Address Decoding'!$AJ$70),$AD69&lt;=HEX2DEC('Address Decoding'!$AK$70)),F$6,IF(AND($AD69&gt;HEX2DEC('Address Decoding'!$AK$70),$AD69&lt;=HEX2DEC('Address Decoding'!$AL$70)),"MIRROR",""))</f>
        <v/>
      </c>
      <c r="G69" s="143" t="str">
        <f>IF(AND($AD69&gt;=HEX2DEC('Address Decoding'!$AJ$71),$AD69&lt;=HEX2DEC('Address Decoding'!$AK$71)),G$6,IF(AND($AD69&gt;HEX2DEC('Address Decoding'!$AK$71),$AD69&lt;=HEX2DEC('Address Decoding'!$AL$71)),"MIRROR",""))</f>
        <v/>
      </c>
      <c r="H69" s="143" t="str">
        <f>IF(AND($AD69&gt;=HEX2DEC('Address Decoding'!$AJ$72),$AD69&lt;=HEX2DEC('Address Decoding'!$AK$72)),H$6,IF(AND($AD69&gt;HEX2DEC('Address Decoding'!$AK$72),$AD69&lt;=HEX2DEC('Address Decoding'!$AL$72)),"MIRROR",""))</f>
        <v/>
      </c>
      <c r="I69" s="143" t="str">
        <f>IF(AND($AD69&gt;=HEX2DEC('Address Decoding'!$AJ$73),$AD69&lt;=HEX2DEC('Address Decoding'!$AK$73)),I$6,IF(AND($AD69&gt;HEX2DEC('Address Decoding'!$AK$73),$AD69&lt;=HEX2DEC('Address Decoding'!$AL$73)),"MIRROR",""))</f>
        <v/>
      </c>
      <c r="J69" s="143" t="str">
        <f>IF(AND($AD69&gt;=HEX2DEC('Address Decoding'!$AJ$74),$AD69&lt;=HEX2DEC('Address Decoding'!$AK$74)),J$6,IF(AND($AD69&gt;HEX2DEC('Address Decoding'!$AK$74),$AD69&lt;=HEX2DEC('Address Decoding'!$AL$74)),"MIRROR",""))</f>
        <v/>
      </c>
      <c r="K69" s="143" t="str">
        <f>IF(AND($AD69&gt;=HEX2DEC('Address Decoding'!$AJ$75),$AD69&lt;=HEX2DEC('Address Decoding'!$AK$75)),K$6,IF(AND($AD69&gt;HEX2DEC('Address Decoding'!$AK$75),$AD69&lt;=HEX2DEC('Address Decoding'!$AL$75)),"MIRROR",""))</f>
        <v/>
      </c>
      <c r="L69" s="143" t="str">
        <f>IF(AND($AD69&gt;=HEX2DEC('Address Decoding'!$AJ$76),$AD69&lt;=HEX2DEC('Address Decoding'!$AK$76)),L$6,IF(AND($AD69&gt;HEX2DEC('Address Decoding'!$AK$76),$AD69&lt;=HEX2DEC('Address Decoding'!$AL$76)),"MIRROR",""))</f>
        <v/>
      </c>
      <c r="M69" s="143" t="str">
        <f>IF(AND($AD69&gt;=HEX2DEC('Address Decoding'!$AJ$77),$AD69&lt;=HEX2DEC('Address Decoding'!$AK$77)),M$6,IF(AND($AD69&gt;HEX2DEC('Address Decoding'!$AK$77),$AD69&lt;=HEX2DEC('Address Decoding'!$AL$77)),"MIRROR",""))</f>
        <v/>
      </c>
      <c r="N69" s="144" t="str">
        <f>IF(AND($AD69&gt;=HEX2DEC('Address Decoding'!$AJ$78),$AD69&lt;=HEX2DEC('Address Decoding'!$AK$78)),N$6,IF(AND($AD69&gt;HEX2DEC('Address Decoding'!$AK$78),$AD69&lt;=HEX2DEC('Address Decoding'!$AL$78)),"MIRROR",""))</f>
        <v/>
      </c>
      <c r="O69" s="145" t="str">
        <f>IF(AND($AD69&gt;=HEX2DEC('Address Decoding'!$AJ$79),$AD69&lt;=HEX2DEC('Address Decoding'!$AK$79)),O$6,IF(AND($AD69&gt;HEX2DEC('Address Decoding'!$AK$79),$AD69&lt;=HEX2DEC('Address Decoding'!$AL$79)),"MIRROR",""))</f>
        <v/>
      </c>
      <c r="P69" s="145" t="str">
        <f>IF(AND($AD69&gt;=HEX2DEC('Address Decoding'!$AJ$80),$AD69&lt;=HEX2DEC('Address Decoding'!$AK$80)),P$6,IF(AND($AD69&gt;HEX2DEC('Address Decoding'!$AK$80),$AD69&lt;=HEX2DEC('Address Decoding'!$AL$80)),"MIRROR",""))</f>
        <v/>
      </c>
      <c r="Q69" s="145" t="str">
        <f>IF(AND($AD69&gt;=HEX2DEC('Address Decoding'!$AJ$81),$AD69&lt;=HEX2DEC('Address Decoding'!$AK$81)),Q$6,IF(AND($AD69&gt;HEX2DEC('Address Decoding'!$AK$81),$AD69&lt;=HEX2DEC('Address Decoding'!$AL$81)),"MIRROR",""))</f>
        <v/>
      </c>
      <c r="R69" s="145" t="str">
        <f>IF(AND($AD69&gt;=HEX2DEC('Address Decoding'!$AJ$82),$AD69&lt;=HEX2DEC('Address Decoding'!$AK$82)),R$6,IF(AND($AD69&gt;HEX2DEC('Address Decoding'!$AK$82),$AD69&lt;=HEX2DEC('Address Decoding'!$AL$82)),"MIRROR",""))</f>
        <v/>
      </c>
      <c r="S69" s="145" t="str">
        <f>IF(AND($AD69&gt;=HEX2DEC('Address Decoding'!$AJ$83),$AD69&lt;=HEX2DEC('Address Decoding'!$AK$83)),S$6,IF(AND($AD69&gt;HEX2DEC('Address Decoding'!$AK$83),$AD69&lt;=HEX2DEC('Address Decoding'!$AL$83)),"MIRROR",""))</f>
        <v/>
      </c>
      <c r="T69" s="145" t="str">
        <f>IF(AND($AD69&gt;=HEX2DEC('Address Decoding'!$AJ$84),$AD69&lt;=HEX2DEC('Address Decoding'!$AK$84)),T$6,IF(AND($AD69&gt;HEX2DEC('Address Decoding'!$AK$84),$AD69&lt;=HEX2DEC('Address Decoding'!$AL$84)),"MIRROR",""))</f>
        <v/>
      </c>
      <c r="U69" s="145" t="str">
        <f>IF(AND($AD69&gt;=HEX2DEC('Address Decoding'!$AJ$85),$AD69&lt;=HEX2DEC('Address Decoding'!$AK$85)),U$6,IF(AND($AD69&gt;HEX2DEC('Address Decoding'!$AK$85),$AD69&lt;=HEX2DEC('Address Decoding'!$AL$85)),"MIRROR",""))</f>
        <v/>
      </c>
      <c r="V69" s="145" t="str">
        <f>IF(AND($AD69&gt;=HEX2DEC('Address Decoding'!$AJ$86),$AD69&lt;=HEX2DEC('Address Decoding'!$AK$86)),V$6,IF(AND($AD69&gt;HEX2DEC('Address Decoding'!$AK$86),$AD69&lt;=HEX2DEC('Address Decoding'!$AL$86)),"MIRROR",""))</f>
        <v/>
      </c>
      <c r="W69" s="145" t="str">
        <f>IF(AND($AD69&gt;=HEX2DEC('Address Decoding'!$AJ$87),$AD69&lt;=HEX2DEC('Address Decoding'!$AK$87)),W$6,IF(AND($AD69&gt;HEX2DEC('Address Decoding'!$AK$87),$AD69&lt;=HEX2DEC('Address Decoding'!$AL$87)),"MIRROR",""))</f>
        <v/>
      </c>
      <c r="X69" s="146" t="str">
        <f>IF(AND($AD69&gt;=HEX2DEC('Address Decoding'!$AJ$88),$AD69&lt;=HEX2DEC('Address Decoding'!$AK$88)),X$6,IF(AND($AD69&gt;HEX2DEC('Address Decoding'!$AK$88),$AD69&lt;=HEX2DEC('Address Decoding'!$AL$88)),"MIRROR",""))</f>
        <v/>
      </c>
      <c r="Y69" s="142" t="str">
        <f>IF(AND($AD69&gt;=HEX2DEC('Address Decoding'!$AJ$89),$AD69&lt;=HEX2DEC('Address Decoding'!$AK$89)),Y$6,IF(AND($AD69&gt;HEX2DEC('Address Decoding'!$AK$89),$AD69&lt;=HEX2DEC('Address Decoding'!$AL$89)),"MIRROR",""))</f>
        <v/>
      </c>
      <c r="Z69" s="143" t="str">
        <f>IF(AND(HEX2DEC('Address Decoding'!$AJ$95)&gt;=$AD69,HEX2DEC('Address Decoding'!$AK$95)&lt;=$AD70),Z$6,"")</f>
        <v/>
      </c>
      <c r="AA69" s="144" t="str">
        <f>IF(AND(HEX2DEC('Address Decoding'!$AJ$96)&gt;=$AD69,HEX2DEC('Address Decoding'!$AK$96)&lt;=$AD70),AA$6,"")</f>
        <v/>
      </c>
      <c r="AB69" s="130" t="str">
        <f t="shared" si="2"/>
        <v>OK</v>
      </c>
      <c r="AD69" s="162">
        <f t="shared" si="7"/>
        <v>31744</v>
      </c>
      <c r="AE69" s="163">
        <f t="shared" si="4"/>
        <v>0</v>
      </c>
    </row>
    <row r="70" spans="2:31">
      <c r="B70" s="139" t="str">
        <f t="shared" si="5"/>
        <v>00007E00</v>
      </c>
      <c r="C70" s="140" t="s">
        <v>50</v>
      </c>
      <c r="D70" s="141" t="str">
        <f t="shared" si="6"/>
        <v>00007FFF</v>
      </c>
      <c r="E70" s="142" t="str">
        <f>IF(AND($AD70&gt;=HEX2DEC('Address Decoding'!$AJ$69),$AD70&lt;=HEX2DEC('Address Decoding'!$AK$69)),E$6,IF(AND($AD70&gt;HEX2DEC('Address Decoding'!$AK$69),$AD70&lt;=HEX2DEC('Address Decoding'!$AL$69)),"MIRROR",""))</f>
        <v/>
      </c>
      <c r="F70" s="143" t="str">
        <f>IF(AND($AD70&gt;=HEX2DEC('Address Decoding'!$AJ$70),$AD70&lt;=HEX2DEC('Address Decoding'!$AK$70)),F$6,IF(AND($AD70&gt;HEX2DEC('Address Decoding'!$AK$70),$AD70&lt;=HEX2DEC('Address Decoding'!$AL$70)),"MIRROR",""))</f>
        <v/>
      </c>
      <c r="G70" s="143" t="str">
        <f>IF(AND($AD70&gt;=HEX2DEC('Address Decoding'!$AJ$71),$AD70&lt;=HEX2DEC('Address Decoding'!$AK$71)),G$6,IF(AND($AD70&gt;HEX2DEC('Address Decoding'!$AK$71),$AD70&lt;=HEX2DEC('Address Decoding'!$AL$71)),"MIRROR",""))</f>
        <v/>
      </c>
      <c r="H70" s="143" t="str">
        <f>IF(AND($AD70&gt;=HEX2DEC('Address Decoding'!$AJ$72),$AD70&lt;=HEX2DEC('Address Decoding'!$AK$72)),H$6,IF(AND($AD70&gt;HEX2DEC('Address Decoding'!$AK$72),$AD70&lt;=HEX2DEC('Address Decoding'!$AL$72)),"MIRROR",""))</f>
        <v/>
      </c>
      <c r="I70" s="143" t="str">
        <f>IF(AND($AD70&gt;=HEX2DEC('Address Decoding'!$AJ$73),$AD70&lt;=HEX2DEC('Address Decoding'!$AK$73)),I$6,IF(AND($AD70&gt;HEX2DEC('Address Decoding'!$AK$73),$AD70&lt;=HEX2DEC('Address Decoding'!$AL$73)),"MIRROR",""))</f>
        <v/>
      </c>
      <c r="J70" s="143" t="str">
        <f>IF(AND($AD70&gt;=HEX2DEC('Address Decoding'!$AJ$74),$AD70&lt;=HEX2DEC('Address Decoding'!$AK$74)),J$6,IF(AND($AD70&gt;HEX2DEC('Address Decoding'!$AK$74),$AD70&lt;=HEX2DEC('Address Decoding'!$AL$74)),"MIRROR",""))</f>
        <v/>
      </c>
      <c r="K70" s="143" t="str">
        <f>IF(AND($AD70&gt;=HEX2DEC('Address Decoding'!$AJ$75),$AD70&lt;=HEX2DEC('Address Decoding'!$AK$75)),K$6,IF(AND($AD70&gt;HEX2DEC('Address Decoding'!$AK$75),$AD70&lt;=HEX2DEC('Address Decoding'!$AL$75)),"MIRROR",""))</f>
        <v/>
      </c>
      <c r="L70" s="143" t="str">
        <f>IF(AND($AD70&gt;=HEX2DEC('Address Decoding'!$AJ$76),$AD70&lt;=HEX2DEC('Address Decoding'!$AK$76)),L$6,IF(AND($AD70&gt;HEX2DEC('Address Decoding'!$AK$76),$AD70&lt;=HEX2DEC('Address Decoding'!$AL$76)),"MIRROR",""))</f>
        <v/>
      </c>
      <c r="M70" s="143" t="str">
        <f>IF(AND($AD70&gt;=HEX2DEC('Address Decoding'!$AJ$77),$AD70&lt;=HEX2DEC('Address Decoding'!$AK$77)),M$6,IF(AND($AD70&gt;HEX2DEC('Address Decoding'!$AK$77),$AD70&lt;=HEX2DEC('Address Decoding'!$AL$77)),"MIRROR",""))</f>
        <v/>
      </c>
      <c r="N70" s="144" t="str">
        <f>IF(AND($AD70&gt;=HEX2DEC('Address Decoding'!$AJ$78),$AD70&lt;=HEX2DEC('Address Decoding'!$AK$78)),N$6,IF(AND($AD70&gt;HEX2DEC('Address Decoding'!$AK$78),$AD70&lt;=HEX2DEC('Address Decoding'!$AL$78)),"MIRROR",""))</f>
        <v/>
      </c>
      <c r="O70" s="145" t="str">
        <f>IF(AND($AD70&gt;=HEX2DEC('Address Decoding'!$AJ$79),$AD70&lt;=HEX2DEC('Address Decoding'!$AK$79)),O$6,IF(AND($AD70&gt;HEX2DEC('Address Decoding'!$AK$79),$AD70&lt;=HEX2DEC('Address Decoding'!$AL$79)),"MIRROR",""))</f>
        <v/>
      </c>
      <c r="P70" s="145" t="str">
        <f>IF(AND($AD70&gt;=HEX2DEC('Address Decoding'!$AJ$80),$AD70&lt;=HEX2DEC('Address Decoding'!$AK$80)),P$6,IF(AND($AD70&gt;HEX2DEC('Address Decoding'!$AK$80),$AD70&lt;=HEX2DEC('Address Decoding'!$AL$80)),"MIRROR",""))</f>
        <v/>
      </c>
      <c r="Q70" s="145" t="str">
        <f>IF(AND($AD70&gt;=HEX2DEC('Address Decoding'!$AJ$81),$AD70&lt;=HEX2DEC('Address Decoding'!$AK$81)),Q$6,IF(AND($AD70&gt;HEX2DEC('Address Decoding'!$AK$81),$AD70&lt;=HEX2DEC('Address Decoding'!$AL$81)),"MIRROR",""))</f>
        <v/>
      </c>
      <c r="R70" s="145" t="str">
        <f>IF(AND($AD70&gt;=HEX2DEC('Address Decoding'!$AJ$82),$AD70&lt;=HEX2DEC('Address Decoding'!$AK$82)),R$6,IF(AND($AD70&gt;HEX2DEC('Address Decoding'!$AK$82),$AD70&lt;=HEX2DEC('Address Decoding'!$AL$82)),"MIRROR",""))</f>
        <v/>
      </c>
      <c r="S70" s="145" t="str">
        <f>IF(AND($AD70&gt;=HEX2DEC('Address Decoding'!$AJ$83),$AD70&lt;=HEX2DEC('Address Decoding'!$AK$83)),S$6,IF(AND($AD70&gt;HEX2DEC('Address Decoding'!$AK$83),$AD70&lt;=HEX2DEC('Address Decoding'!$AL$83)),"MIRROR",""))</f>
        <v/>
      </c>
      <c r="T70" s="145" t="str">
        <f>IF(AND($AD70&gt;=HEX2DEC('Address Decoding'!$AJ$84),$AD70&lt;=HEX2DEC('Address Decoding'!$AK$84)),T$6,IF(AND($AD70&gt;HEX2DEC('Address Decoding'!$AK$84),$AD70&lt;=HEX2DEC('Address Decoding'!$AL$84)),"MIRROR",""))</f>
        <v/>
      </c>
      <c r="U70" s="145" t="str">
        <f>IF(AND($AD70&gt;=HEX2DEC('Address Decoding'!$AJ$85),$AD70&lt;=HEX2DEC('Address Decoding'!$AK$85)),U$6,IF(AND($AD70&gt;HEX2DEC('Address Decoding'!$AK$85),$AD70&lt;=HEX2DEC('Address Decoding'!$AL$85)),"MIRROR",""))</f>
        <v/>
      </c>
      <c r="V70" s="145" t="str">
        <f>IF(AND($AD70&gt;=HEX2DEC('Address Decoding'!$AJ$86),$AD70&lt;=HEX2DEC('Address Decoding'!$AK$86)),V$6,IF(AND($AD70&gt;HEX2DEC('Address Decoding'!$AK$86),$AD70&lt;=HEX2DEC('Address Decoding'!$AL$86)),"MIRROR",""))</f>
        <v/>
      </c>
      <c r="W70" s="145" t="str">
        <f>IF(AND($AD70&gt;=HEX2DEC('Address Decoding'!$AJ$87),$AD70&lt;=HEX2DEC('Address Decoding'!$AK$87)),W$6,IF(AND($AD70&gt;HEX2DEC('Address Decoding'!$AK$87),$AD70&lt;=HEX2DEC('Address Decoding'!$AL$87)),"MIRROR",""))</f>
        <v/>
      </c>
      <c r="X70" s="146" t="str">
        <f>IF(AND($AD70&gt;=HEX2DEC('Address Decoding'!$AJ$88),$AD70&lt;=HEX2DEC('Address Decoding'!$AK$88)),X$6,IF(AND($AD70&gt;HEX2DEC('Address Decoding'!$AK$88),$AD70&lt;=HEX2DEC('Address Decoding'!$AL$88)),"MIRROR",""))</f>
        <v/>
      </c>
      <c r="Y70" s="142" t="str">
        <f>IF(AND($AD70&gt;=HEX2DEC('Address Decoding'!$AJ$89),$AD70&lt;=HEX2DEC('Address Decoding'!$AK$89)),Y$6,IF(AND($AD70&gt;HEX2DEC('Address Decoding'!$AK$89),$AD70&lt;=HEX2DEC('Address Decoding'!$AL$89)),"MIRROR",""))</f>
        <v/>
      </c>
      <c r="Z70" s="143" t="str">
        <f>IF(AND(HEX2DEC('Address Decoding'!$AJ$95)&gt;=$AD70,HEX2DEC('Address Decoding'!$AK$95)&lt;=$AD71),Z$6,"")</f>
        <v/>
      </c>
      <c r="AA70" s="144" t="str">
        <f>IF(AND(HEX2DEC('Address Decoding'!$AJ$96)&gt;=$AD70,HEX2DEC('Address Decoding'!$AK$96)&lt;=$AD71),AA$6,"")</f>
        <v/>
      </c>
      <c r="AB70" s="130" t="str">
        <f t="shared" si="2"/>
        <v>OK</v>
      </c>
      <c r="AD70" s="162">
        <f t="shared" si="7"/>
        <v>32256</v>
      </c>
      <c r="AE70" s="163">
        <f t="shared" si="4"/>
        <v>0</v>
      </c>
    </row>
    <row r="71" spans="2:31">
      <c r="B71" s="139" t="str">
        <f t="shared" ref="B71:B102" si="8">DEC2HEX(AD71,8)</f>
        <v>00008000</v>
      </c>
      <c r="C71" s="140" t="s">
        <v>50</v>
      </c>
      <c r="D71" s="141" t="str">
        <f t="shared" ref="D71:D102" si="9">DEC2HEX(AD71+$I$2-1,8)</f>
        <v>000081FF</v>
      </c>
      <c r="E71" s="142" t="str">
        <f>IF(AND($AD71&gt;=HEX2DEC('Address Decoding'!$AJ$69),$AD71&lt;=HEX2DEC('Address Decoding'!$AK$69)),E$6,IF(AND($AD71&gt;HEX2DEC('Address Decoding'!$AK$69),$AD71&lt;=HEX2DEC('Address Decoding'!$AL$69)),"MIRROR",""))</f>
        <v/>
      </c>
      <c r="F71" s="143" t="str">
        <f>IF(AND($AD71&gt;=HEX2DEC('Address Decoding'!$AJ$70),$AD71&lt;=HEX2DEC('Address Decoding'!$AK$70)),F$6,IF(AND($AD71&gt;HEX2DEC('Address Decoding'!$AK$70),$AD71&lt;=HEX2DEC('Address Decoding'!$AL$70)),"MIRROR",""))</f>
        <v/>
      </c>
      <c r="G71" s="143" t="str">
        <f>IF(AND($AD71&gt;=HEX2DEC('Address Decoding'!$AJ$71),$AD71&lt;=HEX2DEC('Address Decoding'!$AK$71)),G$6,IF(AND($AD71&gt;HEX2DEC('Address Decoding'!$AK$71),$AD71&lt;=HEX2DEC('Address Decoding'!$AL$71)),"MIRROR",""))</f>
        <v/>
      </c>
      <c r="H71" s="143" t="str">
        <f>IF(AND($AD71&gt;=HEX2DEC('Address Decoding'!$AJ$72),$AD71&lt;=HEX2DEC('Address Decoding'!$AK$72)),H$6,IF(AND($AD71&gt;HEX2DEC('Address Decoding'!$AK$72),$AD71&lt;=HEX2DEC('Address Decoding'!$AL$72)),"MIRROR",""))</f>
        <v/>
      </c>
      <c r="I71" s="143" t="str">
        <f>IF(AND($AD71&gt;=HEX2DEC('Address Decoding'!$AJ$73),$AD71&lt;=HEX2DEC('Address Decoding'!$AK$73)),I$6,IF(AND($AD71&gt;HEX2DEC('Address Decoding'!$AK$73),$AD71&lt;=HEX2DEC('Address Decoding'!$AL$73)),"MIRROR",""))</f>
        <v/>
      </c>
      <c r="J71" s="143" t="str">
        <f>IF(AND($AD71&gt;=HEX2DEC('Address Decoding'!$AJ$74),$AD71&lt;=HEX2DEC('Address Decoding'!$AK$74)),J$6,IF(AND($AD71&gt;HEX2DEC('Address Decoding'!$AK$74),$AD71&lt;=HEX2DEC('Address Decoding'!$AL$74)),"MIRROR",""))</f>
        <v/>
      </c>
      <c r="K71" s="143" t="str">
        <f>IF(AND($AD71&gt;=HEX2DEC('Address Decoding'!$AJ$75),$AD71&lt;=HEX2DEC('Address Decoding'!$AK$75)),K$6,IF(AND($AD71&gt;HEX2DEC('Address Decoding'!$AK$75),$AD71&lt;=HEX2DEC('Address Decoding'!$AL$75)),"MIRROR",""))</f>
        <v/>
      </c>
      <c r="L71" s="143" t="str">
        <f>IF(AND($AD71&gt;=HEX2DEC('Address Decoding'!$AJ$76),$AD71&lt;=HEX2DEC('Address Decoding'!$AK$76)),L$6,IF(AND($AD71&gt;HEX2DEC('Address Decoding'!$AK$76),$AD71&lt;=HEX2DEC('Address Decoding'!$AL$76)),"MIRROR",""))</f>
        <v/>
      </c>
      <c r="M71" s="143" t="str">
        <f>IF(AND($AD71&gt;=HEX2DEC('Address Decoding'!$AJ$77),$AD71&lt;=HEX2DEC('Address Decoding'!$AK$77)),M$6,IF(AND($AD71&gt;HEX2DEC('Address Decoding'!$AK$77),$AD71&lt;=HEX2DEC('Address Decoding'!$AL$77)),"MIRROR",""))</f>
        <v/>
      </c>
      <c r="N71" s="144" t="str">
        <f>IF(AND($AD71&gt;=HEX2DEC('Address Decoding'!$AJ$78),$AD71&lt;=HEX2DEC('Address Decoding'!$AK$78)),N$6,IF(AND($AD71&gt;HEX2DEC('Address Decoding'!$AK$78),$AD71&lt;=HEX2DEC('Address Decoding'!$AL$78)),"MIRROR",""))</f>
        <v/>
      </c>
      <c r="O71" s="145" t="str">
        <f>IF(AND($AD71&gt;=HEX2DEC('Address Decoding'!$AJ$79),$AD71&lt;=HEX2DEC('Address Decoding'!$AK$79)),O$6,IF(AND($AD71&gt;HEX2DEC('Address Decoding'!$AK$79),$AD71&lt;=HEX2DEC('Address Decoding'!$AL$79)),"MIRROR",""))</f>
        <v/>
      </c>
      <c r="P71" s="145" t="str">
        <f>IF(AND($AD71&gt;=HEX2DEC('Address Decoding'!$AJ$80),$AD71&lt;=HEX2DEC('Address Decoding'!$AK$80)),P$6,IF(AND($AD71&gt;HEX2DEC('Address Decoding'!$AK$80),$AD71&lt;=HEX2DEC('Address Decoding'!$AL$80)),"MIRROR",""))</f>
        <v/>
      </c>
      <c r="Q71" s="145" t="str">
        <f>IF(AND($AD71&gt;=HEX2DEC('Address Decoding'!$AJ$81),$AD71&lt;=HEX2DEC('Address Decoding'!$AK$81)),Q$6,IF(AND($AD71&gt;HEX2DEC('Address Decoding'!$AK$81),$AD71&lt;=HEX2DEC('Address Decoding'!$AL$81)),"MIRROR",""))</f>
        <v/>
      </c>
      <c r="R71" s="145" t="str">
        <f>IF(AND($AD71&gt;=HEX2DEC('Address Decoding'!$AJ$82),$AD71&lt;=HEX2DEC('Address Decoding'!$AK$82)),R$6,IF(AND($AD71&gt;HEX2DEC('Address Decoding'!$AK$82),$AD71&lt;=HEX2DEC('Address Decoding'!$AL$82)),"MIRROR",""))</f>
        <v/>
      </c>
      <c r="S71" s="145" t="str">
        <f>IF(AND($AD71&gt;=HEX2DEC('Address Decoding'!$AJ$83),$AD71&lt;=HEX2DEC('Address Decoding'!$AK$83)),S$6,IF(AND($AD71&gt;HEX2DEC('Address Decoding'!$AK$83),$AD71&lt;=HEX2DEC('Address Decoding'!$AL$83)),"MIRROR",""))</f>
        <v/>
      </c>
      <c r="T71" s="145" t="str">
        <f>IF(AND($AD71&gt;=HEX2DEC('Address Decoding'!$AJ$84),$AD71&lt;=HEX2DEC('Address Decoding'!$AK$84)),T$6,IF(AND($AD71&gt;HEX2DEC('Address Decoding'!$AK$84),$AD71&lt;=HEX2DEC('Address Decoding'!$AL$84)),"MIRROR",""))</f>
        <v/>
      </c>
      <c r="U71" s="145" t="str">
        <f>IF(AND($AD71&gt;=HEX2DEC('Address Decoding'!$AJ$85),$AD71&lt;=HEX2DEC('Address Decoding'!$AK$85)),U$6,IF(AND($AD71&gt;HEX2DEC('Address Decoding'!$AK$85),$AD71&lt;=HEX2DEC('Address Decoding'!$AL$85)),"MIRROR",""))</f>
        <v/>
      </c>
      <c r="V71" s="145" t="str">
        <f>IF(AND($AD71&gt;=HEX2DEC('Address Decoding'!$AJ$86),$AD71&lt;=HEX2DEC('Address Decoding'!$AK$86)),V$6,IF(AND($AD71&gt;HEX2DEC('Address Decoding'!$AK$86),$AD71&lt;=HEX2DEC('Address Decoding'!$AL$86)),"MIRROR",""))</f>
        <v/>
      </c>
      <c r="W71" s="145" t="str">
        <f>IF(AND($AD71&gt;=HEX2DEC('Address Decoding'!$AJ$87),$AD71&lt;=HEX2DEC('Address Decoding'!$AK$87)),W$6,IF(AND($AD71&gt;HEX2DEC('Address Decoding'!$AK$87),$AD71&lt;=HEX2DEC('Address Decoding'!$AL$87)),"MIRROR",""))</f>
        <v/>
      </c>
      <c r="X71" s="146" t="str">
        <f>IF(AND($AD71&gt;=HEX2DEC('Address Decoding'!$AJ$88),$AD71&lt;=HEX2DEC('Address Decoding'!$AK$88)),X$6,IF(AND($AD71&gt;HEX2DEC('Address Decoding'!$AK$88),$AD71&lt;=HEX2DEC('Address Decoding'!$AL$88)),"MIRROR",""))</f>
        <v/>
      </c>
      <c r="Y71" s="142" t="str">
        <f>IF(AND($AD71&gt;=HEX2DEC('Address Decoding'!$AJ$89),$AD71&lt;=HEX2DEC('Address Decoding'!$AK$89)),Y$6,IF(AND($AD71&gt;HEX2DEC('Address Decoding'!$AK$89),$AD71&lt;=HEX2DEC('Address Decoding'!$AL$89)),"MIRROR",""))</f>
        <v/>
      </c>
      <c r="Z71" s="143" t="str">
        <f>IF(AND(HEX2DEC('Address Decoding'!$AJ$95)&gt;=$AD71,HEX2DEC('Address Decoding'!$AK$95)&lt;=$AD72),Z$6,"")</f>
        <v/>
      </c>
      <c r="AA71" s="144" t="str">
        <f>IF(AND(HEX2DEC('Address Decoding'!$AJ$96)&gt;=$AD71,HEX2DEC('Address Decoding'!$AK$96)&lt;=$AD72),AA$6,"")</f>
        <v/>
      </c>
      <c r="AB71" s="130" t="str">
        <f t="shared" si="2"/>
        <v>OK</v>
      </c>
      <c r="AD71" s="162">
        <f t="shared" si="7"/>
        <v>32768</v>
      </c>
      <c r="AE71" s="163">
        <f t="shared" si="4"/>
        <v>0</v>
      </c>
    </row>
    <row r="72" spans="2:31">
      <c r="B72" s="139" t="str">
        <f t="shared" si="8"/>
        <v>00008200</v>
      </c>
      <c r="C72" s="140" t="s">
        <v>50</v>
      </c>
      <c r="D72" s="141" t="str">
        <f t="shared" si="9"/>
        <v>000083FF</v>
      </c>
      <c r="E72" s="142" t="str">
        <f>IF(AND($AD72&gt;=HEX2DEC('Address Decoding'!$AJ$69),$AD72&lt;=HEX2DEC('Address Decoding'!$AK$69)),E$6,IF(AND($AD72&gt;HEX2DEC('Address Decoding'!$AK$69),$AD72&lt;=HEX2DEC('Address Decoding'!$AL$69)),"MIRROR",""))</f>
        <v/>
      </c>
      <c r="F72" s="143" t="str">
        <f>IF(AND($AD72&gt;=HEX2DEC('Address Decoding'!$AJ$70),$AD72&lt;=HEX2DEC('Address Decoding'!$AK$70)),F$6,IF(AND($AD72&gt;HEX2DEC('Address Decoding'!$AK$70),$AD72&lt;=HEX2DEC('Address Decoding'!$AL$70)),"MIRROR",""))</f>
        <v/>
      </c>
      <c r="G72" s="143" t="str">
        <f>IF(AND($AD72&gt;=HEX2DEC('Address Decoding'!$AJ$71),$AD72&lt;=HEX2DEC('Address Decoding'!$AK$71)),G$6,IF(AND($AD72&gt;HEX2DEC('Address Decoding'!$AK$71),$AD72&lt;=HEX2DEC('Address Decoding'!$AL$71)),"MIRROR",""))</f>
        <v/>
      </c>
      <c r="H72" s="143" t="str">
        <f>IF(AND($AD72&gt;=HEX2DEC('Address Decoding'!$AJ$72),$AD72&lt;=HEX2DEC('Address Decoding'!$AK$72)),H$6,IF(AND($AD72&gt;HEX2DEC('Address Decoding'!$AK$72),$AD72&lt;=HEX2DEC('Address Decoding'!$AL$72)),"MIRROR",""))</f>
        <v/>
      </c>
      <c r="I72" s="143" t="str">
        <f>IF(AND($AD72&gt;=HEX2DEC('Address Decoding'!$AJ$73),$AD72&lt;=HEX2DEC('Address Decoding'!$AK$73)),I$6,IF(AND($AD72&gt;HEX2DEC('Address Decoding'!$AK$73),$AD72&lt;=HEX2DEC('Address Decoding'!$AL$73)),"MIRROR",""))</f>
        <v/>
      </c>
      <c r="J72" s="143" t="str">
        <f>IF(AND($AD72&gt;=HEX2DEC('Address Decoding'!$AJ$74),$AD72&lt;=HEX2DEC('Address Decoding'!$AK$74)),J$6,IF(AND($AD72&gt;HEX2DEC('Address Decoding'!$AK$74),$AD72&lt;=HEX2DEC('Address Decoding'!$AL$74)),"MIRROR",""))</f>
        <v/>
      </c>
      <c r="K72" s="143" t="str">
        <f>IF(AND($AD72&gt;=HEX2DEC('Address Decoding'!$AJ$75),$AD72&lt;=HEX2DEC('Address Decoding'!$AK$75)),K$6,IF(AND($AD72&gt;HEX2DEC('Address Decoding'!$AK$75),$AD72&lt;=HEX2DEC('Address Decoding'!$AL$75)),"MIRROR",""))</f>
        <v/>
      </c>
      <c r="L72" s="143" t="str">
        <f>IF(AND($AD72&gt;=HEX2DEC('Address Decoding'!$AJ$76),$AD72&lt;=HEX2DEC('Address Decoding'!$AK$76)),L$6,IF(AND($AD72&gt;HEX2DEC('Address Decoding'!$AK$76),$AD72&lt;=HEX2DEC('Address Decoding'!$AL$76)),"MIRROR",""))</f>
        <v/>
      </c>
      <c r="M72" s="143" t="str">
        <f>IF(AND($AD72&gt;=HEX2DEC('Address Decoding'!$AJ$77),$AD72&lt;=HEX2DEC('Address Decoding'!$AK$77)),M$6,IF(AND($AD72&gt;HEX2DEC('Address Decoding'!$AK$77),$AD72&lt;=HEX2DEC('Address Decoding'!$AL$77)),"MIRROR",""))</f>
        <v/>
      </c>
      <c r="N72" s="144" t="str">
        <f>IF(AND($AD72&gt;=HEX2DEC('Address Decoding'!$AJ$78),$AD72&lt;=HEX2DEC('Address Decoding'!$AK$78)),N$6,IF(AND($AD72&gt;HEX2DEC('Address Decoding'!$AK$78),$AD72&lt;=HEX2DEC('Address Decoding'!$AL$78)),"MIRROR",""))</f>
        <v/>
      </c>
      <c r="O72" s="145" t="str">
        <f>IF(AND($AD72&gt;=HEX2DEC('Address Decoding'!$AJ$79),$AD72&lt;=HEX2DEC('Address Decoding'!$AK$79)),O$6,IF(AND($AD72&gt;HEX2DEC('Address Decoding'!$AK$79),$AD72&lt;=HEX2DEC('Address Decoding'!$AL$79)),"MIRROR",""))</f>
        <v/>
      </c>
      <c r="P72" s="145" t="str">
        <f>IF(AND($AD72&gt;=HEX2DEC('Address Decoding'!$AJ$80),$AD72&lt;=HEX2DEC('Address Decoding'!$AK$80)),P$6,IF(AND($AD72&gt;HEX2DEC('Address Decoding'!$AK$80),$AD72&lt;=HEX2DEC('Address Decoding'!$AL$80)),"MIRROR",""))</f>
        <v/>
      </c>
      <c r="Q72" s="145" t="str">
        <f>IF(AND($AD72&gt;=HEX2DEC('Address Decoding'!$AJ$81),$AD72&lt;=HEX2DEC('Address Decoding'!$AK$81)),Q$6,IF(AND($AD72&gt;HEX2DEC('Address Decoding'!$AK$81),$AD72&lt;=HEX2DEC('Address Decoding'!$AL$81)),"MIRROR",""))</f>
        <v/>
      </c>
      <c r="R72" s="145" t="str">
        <f>IF(AND($AD72&gt;=HEX2DEC('Address Decoding'!$AJ$82),$AD72&lt;=HEX2DEC('Address Decoding'!$AK$82)),R$6,IF(AND($AD72&gt;HEX2DEC('Address Decoding'!$AK$82),$AD72&lt;=HEX2DEC('Address Decoding'!$AL$82)),"MIRROR",""))</f>
        <v/>
      </c>
      <c r="S72" s="145" t="str">
        <f>IF(AND($AD72&gt;=HEX2DEC('Address Decoding'!$AJ$83),$AD72&lt;=HEX2DEC('Address Decoding'!$AK$83)),S$6,IF(AND($AD72&gt;HEX2DEC('Address Decoding'!$AK$83),$AD72&lt;=HEX2DEC('Address Decoding'!$AL$83)),"MIRROR",""))</f>
        <v/>
      </c>
      <c r="T72" s="145" t="str">
        <f>IF(AND($AD72&gt;=HEX2DEC('Address Decoding'!$AJ$84),$AD72&lt;=HEX2DEC('Address Decoding'!$AK$84)),T$6,IF(AND($AD72&gt;HEX2DEC('Address Decoding'!$AK$84),$AD72&lt;=HEX2DEC('Address Decoding'!$AL$84)),"MIRROR",""))</f>
        <v/>
      </c>
      <c r="U72" s="145" t="str">
        <f>IF(AND($AD72&gt;=HEX2DEC('Address Decoding'!$AJ$85),$AD72&lt;=HEX2DEC('Address Decoding'!$AK$85)),U$6,IF(AND($AD72&gt;HEX2DEC('Address Decoding'!$AK$85),$AD72&lt;=HEX2DEC('Address Decoding'!$AL$85)),"MIRROR",""))</f>
        <v/>
      </c>
      <c r="V72" s="145" t="str">
        <f>IF(AND($AD72&gt;=HEX2DEC('Address Decoding'!$AJ$86),$AD72&lt;=HEX2DEC('Address Decoding'!$AK$86)),V$6,IF(AND($AD72&gt;HEX2DEC('Address Decoding'!$AK$86),$AD72&lt;=HEX2DEC('Address Decoding'!$AL$86)),"MIRROR",""))</f>
        <v/>
      </c>
      <c r="W72" s="145" t="str">
        <f>IF(AND($AD72&gt;=HEX2DEC('Address Decoding'!$AJ$87),$AD72&lt;=HEX2DEC('Address Decoding'!$AK$87)),W$6,IF(AND($AD72&gt;HEX2DEC('Address Decoding'!$AK$87),$AD72&lt;=HEX2DEC('Address Decoding'!$AL$87)),"MIRROR",""))</f>
        <v/>
      </c>
      <c r="X72" s="146" t="str">
        <f>IF(AND($AD72&gt;=HEX2DEC('Address Decoding'!$AJ$88),$AD72&lt;=HEX2DEC('Address Decoding'!$AK$88)),X$6,IF(AND($AD72&gt;HEX2DEC('Address Decoding'!$AK$88),$AD72&lt;=HEX2DEC('Address Decoding'!$AL$88)),"MIRROR",""))</f>
        <v/>
      </c>
      <c r="Y72" s="142" t="str">
        <f>IF(AND($AD72&gt;=HEX2DEC('Address Decoding'!$AJ$89),$AD72&lt;=HEX2DEC('Address Decoding'!$AK$89)),Y$6,IF(AND($AD72&gt;HEX2DEC('Address Decoding'!$AK$89),$AD72&lt;=HEX2DEC('Address Decoding'!$AL$89)),"MIRROR",""))</f>
        <v/>
      </c>
      <c r="Z72" s="143" t="str">
        <f>IF(AND(HEX2DEC('Address Decoding'!$AJ$95)&gt;=$AD72,HEX2DEC('Address Decoding'!$AK$95)&lt;=$AD73),Z$6,"")</f>
        <v/>
      </c>
      <c r="AA72" s="144" t="str">
        <f>IF(AND(HEX2DEC('Address Decoding'!$AJ$96)&gt;=$AD72,HEX2DEC('Address Decoding'!$AK$96)&lt;=$AD73),AA$6,"")</f>
        <v/>
      </c>
      <c r="AB72" s="130" t="str">
        <f t="shared" ref="AB72:AB134" si="10">IF(AE72&lt;=1,"OK","ERROR")</f>
        <v>OK</v>
      </c>
      <c r="AD72" s="162">
        <f t="shared" ref="AD72:AD103" si="11">AD71+$I$2</f>
        <v>33280</v>
      </c>
      <c r="AE72" s="163">
        <f t="shared" ref="AE72:AE134" si="12">COUNTIF(E72:X72,"?*")</f>
        <v>0</v>
      </c>
    </row>
    <row r="73" spans="2:31">
      <c r="B73" s="139" t="str">
        <f t="shared" si="8"/>
        <v>00008400</v>
      </c>
      <c r="C73" s="140" t="s">
        <v>50</v>
      </c>
      <c r="D73" s="141" t="str">
        <f t="shared" si="9"/>
        <v>000085FF</v>
      </c>
      <c r="E73" s="142" t="str">
        <f>IF(AND($AD73&gt;=HEX2DEC('Address Decoding'!$AJ$69),$AD73&lt;=HEX2DEC('Address Decoding'!$AK$69)),E$6,IF(AND($AD73&gt;HEX2DEC('Address Decoding'!$AK$69),$AD73&lt;=HEX2DEC('Address Decoding'!$AL$69)),"MIRROR",""))</f>
        <v/>
      </c>
      <c r="F73" s="143" t="str">
        <f>IF(AND($AD73&gt;=HEX2DEC('Address Decoding'!$AJ$70),$AD73&lt;=HEX2DEC('Address Decoding'!$AK$70)),F$6,IF(AND($AD73&gt;HEX2DEC('Address Decoding'!$AK$70),$AD73&lt;=HEX2DEC('Address Decoding'!$AL$70)),"MIRROR",""))</f>
        <v/>
      </c>
      <c r="G73" s="143" t="str">
        <f>IF(AND($AD73&gt;=HEX2DEC('Address Decoding'!$AJ$71),$AD73&lt;=HEX2DEC('Address Decoding'!$AK$71)),G$6,IF(AND($AD73&gt;HEX2DEC('Address Decoding'!$AK$71),$AD73&lt;=HEX2DEC('Address Decoding'!$AL$71)),"MIRROR",""))</f>
        <v/>
      </c>
      <c r="H73" s="143" t="str">
        <f>IF(AND($AD73&gt;=HEX2DEC('Address Decoding'!$AJ$72),$AD73&lt;=HEX2DEC('Address Decoding'!$AK$72)),H$6,IF(AND($AD73&gt;HEX2DEC('Address Decoding'!$AK$72),$AD73&lt;=HEX2DEC('Address Decoding'!$AL$72)),"MIRROR",""))</f>
        <v/>
      </c>
      <c r="I73" s="143" t="str">
        <f>IF(AND($AD73&gt;=HEX2DEC('Address Decoding'!$AJ$73),$AD73&lt;=HEX2DEC('Address Decoding'!$AK$73)),I$6,IF(AND($AD73&gt;HEX2DEC('Address Decoding'!$AK$73),$AD73&lt;=HEX2DEC('Address Decoding'!$AL$73)),"MIRROR",""))</f>
        <v/>
      </c>
      <c r="J73" s="143" t="str">
        <f>IF(AND($AD73&gt;=HEX2DEC('Address Decoding'!$AJ$74),$AD73&lt;=HEX2DEC('Address Decoding'!$AK$74)),J$6,IF(AND($AD73&gt;HEX2DEC('Address Decoding'!$AK$74),$AD73&lt;=HEX2DEC('Address Decoding'!$AL$74)),"MIRROR",""))</f>
        <v/>
      </c>
      <c r="K73" s="143" t="str">
        <f>IF(AND($AD73&gt;=HEX2DEC('Address Decoding'!$AJ$75),$AD73&lt;=HEX2DEC('Address Decoding'!$AK$75)),K$6,IF(AND($AD73&gt;HEX2DEC('Address Decoding'!$AK$75),$AD73&lt;=HEX2DEC('Address Decoding'!$AL$75)),"MIRROR",""))</f>
        <v/>
      </c>
      <c r="L73" s="143" t="str">
        <f>IF(AND($AD73&gt;=HEX2DEC('Address Decoding'!$AJ$76),$AD73&lt;=HEX2DEC('Address Decoding'!$AK$76)),L$6,IF(AND($AD73&gt;HEX2DEC('Address Decoding'!$AK$76),$AD73&lt;=HEX2DEC('Address Decoding'!$AL$76)),"MIRROR",""))</f>
        <v/>
      </c>
      <c r="M73" s="143" t="str">
        <f>IF(AND($AD73&gt;=HEX2DEC('Address Decoding'!$AJ$77),$AD73&lt;=HEX2DEC('Address Decoding'!$AK$77)),M$6,IF(AND($AD73&gt;HEX2DEC('Address Decoding'!$AK$77),$AD73&lt;=HEX2DEC('Address Decoding'!$AL$77)),"MIRROR",""))</f>
        <v/>
      </c>
      <c r="N73" s="144" t="str">
        <f>IF(AND($AD73&gt;=HEX2DEC('Address Decoding'!$AJ$78),$AD73&lt;=HEX2DEC('Address Decoding'!$AK$78)),N$6,IF(AND($AD73&gt;HEX2DEC('Address Decoding'!$AK$78),$AD73&lt;=HEX2DEC('Address Decoding'!$AL$78)),"MIRROR",""))</f>
        <v/>
      </c>
      <c r="O73" s="145" t="str">
        <f>IF(AND($AD73&gt;=HEX2DEC('Address Decoding'!$AJ$79),$AD73&lt;=HEX2DEC('Address Decoding'!$AK$79)),O$6,IF(AND($AD73&gt;HEX2DEC('Address Decoding'!$AK$79),$AD73&lt;=HEX2DEC('Address Decoding'!$AL$79)),"MIRROR",""))</f>
        <v/>
      </c>
      <c r="P73" s="145" t="str">
        <f>IF(AND($AD73&gt;=HEX2DEC('Address Decoding'!$AJ$80),$AD73&lt;=HEX2DEC('Address Decoding'!$AK$80)),P$6,IF(AND($AD73&gt;HEX2DEC('Address Decoding'!$AK$80),$AD73&lt;=HEX2DEC('Address Decoding'!$AL$80)),"MIRROR",""))</f>
        <v/>
      </c>
      <c r="Q73" s="145" t="str">
        <f>IF(AND($AD73&gt;=HEX2DEC('Address Decoding'!$AJ$81),$AD73&lt;=HEX2DEC('Address Decoding'!$AK$81)),Q$6,IF(AND($AD73&gt;HEX2DEC('Address Decoding'!$AK$81),$AD73&lt;=HEX2DEC('Address Decoding'!$AL$81)),"MIRROR",""))</f>
        <v/>
      </c>
      <c r="R73" s="145" t="str">
        <f>IF(AND($AD73&gt;=HEX2DEC('Address Decoding'!$AJ$82),$AD73&lt;=HEX2DEC('Address Decoding'!$AK$82)),R$6,IF(AND($AD73&gt;HEX2DEC('Address Decoding'!$AK$82),$AD73&lt;=HEX2DEC('Address Decoding'!$AL$82)),"MIRROR",""))</f>
        <v/>
      </c>
      <c r="S73" s="145" t="str">
        <f>IF(AND($AD73&gt;=HEX2DEC('Address Decoding'!$AJ$83),$AD73&lt;=HEX2DEC('Address Decoding'!$AK$83)),S$6,IF(AND($AD73&gt;HEX2DEC('Address Decoding'!$AK$83),$AD73&lt;=HEX2DEC('Address Decoding'!$AL$83)),"MIRROR",""))</f>
        <v/>
      </c>
      <c r="T73" s="145" t="str">
        <f>IF(AND($AD73&gt;=HEX2DEC('Address Decoding'!$AJ$84),$AD73&lt;=HEX2DEC('Address Decoding'!$AK$84)),T$6,IF(AND($AD73&gt;HEX2DEC('Address Decoding'!$AK$84),$AD73&lt;=HEX2DEC('Address Decoding'!$AL$84)),"MIRROR",""))</f>
        <v/>
      </c>
      <c r="U73" s="145" t="str">
        <f>IF(AND($AD73&gt;=HEX2DEC('Address Decoding'!$AJ$85),$AD73&lt;=HEX2DEC('Address Decoding'!$AK$85)),U$6,IF(AND($AD73&gt;HEX2DEC('Address Decoding'!$AK$85),$AD73&lt;=HEX2DEC('Address Decoding'!$AL$85)),"MIRROR",""))</f>
        <v/>
      </c>
      <c r="V73" s="145" t="str">
        <f>IF(AND($AD73&gt;=HEX2DEC('Address Decoding'!$AJ$86),$AD73&lt;=HEX2DEC('Address Decoding'!$AK$86)),V$6,IF(AND($AD73&gt;HEX2DEC('Address Decoding'!$AK$86),$AD73&lt;=HEX2DEC('Address Decoding'!$AL$86)),"MIRROR",""))</f>
        <v/>
      </c>
      <c r="W73" s="145" t="str">
        <f>IF(AND($AD73&gt;=HEX2DEC('Address Decoding'!$AJ$87),$AD73&lt;=HEX2DEC('Address Decoding'!$AK$87)),W$6,IF(AND($AD73&gt;HEX2DEC('Address Decoding'!$AK$87),$AD73&lt;=HEX2DEC('Address Decoding'!$AL$87)),"MIRROR",""))</f>
        <v/>
      </c>
      <c r="X73" s="146" t="str">
        <f>IF(AND($AD73&gt;=HEX2DEC('Address Decoding'!$AJ$88),$AD73&lt;=HEX2DEC('Address Decoding'!$AK$88)),X$6,IF(AND($AD73&gt;HEX2DEC('Address Decoding'!$AK$88),$AD73&lt;=HEX2DEC('Address Decoding'!$AL$88)),"MIRROR",""))</f>
        <v/>
      </c>
      <c r="Y73" s="142" t="str">
        <f>IF(AND($AD73&gt;=HEX2DEC('Address Decoding'!$AJ$89),$AD73&lt;=HEX2DEC('Address Decoding'!$AK$89)),Y$6,IF(AND($AD73&gt;HEX2DEC('Address Decoding'!$AK$89),$AD73&lt;=HEX2DEC('Address Decoding'!$AL$89)),"MIRROR",""))</f>
        <v/>
      </c>
      <c r="Z73" s="143" t="str">
        <f>IF(AND(HEX2DEC('Address Decoding'!$AJ$95)&gt;=$AD73,HEX2DEC('Address Decoding'!$AK$95)&lt;=$AD74),Z$6,"")</f>
        <v/>
      </c>
      <c r="AA73" s="144" t="str">
        <f>IF(AND(HEX2DEC('Address Decoding'!$AJ$96)&gt;=$AD73,HEX2DEC('Address Decoding'!$AK$96)&lt;=$AD74),AA$6,"")</f>
        <v/>
      </c>
      <c r="AB73" s="130" t="str">
        <f t="shared" si="10"/>
        <v>OK</v>
      </c>
      <c r="AD73" s="162">
        <f t="shared" si="11"/>
        <v>33792</v>
      </c>
      <c r="AE73" s="163">
        <f t="shared" si="12"/>
        <v>0</v>
      </c>
    </row>
    <row r="74" spans="2:31">
      <c r="B74" s="139" t="str">
        <f t="shared" si="8"/>
        <v>00008600</v>
      </c>
      <c r="C74" s="140" t="s">
        <v>50</v>
      </c>
      <c r="D74" s="141" t="str">
        <f t="shared" si="9"/>
        <v>000087FF</v>
      </c>
      <c r="E74" s="142" t="str">
        <f>IF(AND($AD74&gt;=HEX2DEC('Address Decoding'!$AJ$69),$AD74&lt;=HEX2DEC('Address Decoding'!$AK$69)),E$6,IF(AND($AD74&gt;HEX2DEC('Address Decoding'!$AK$69),$AD74&lt;=HEX2DEC('Address Decoding'!$AL$69)),"MIRROR",""))</f>
        <v/>
      </c>
      <c r="F74" s="143" t="str">
        <f>IF(AND($AD74&gt;=HEX2DEC('Address Decoding'!$AJ$70),$AD74&lt;=HEX2DEC('Address Decoding'!$AK$70)),F$6,IF(AND($AD74&gt;HEX2DEC('Address Decoding'!$AK$70),$AD74&lt;=HEX2DEC('Address Decoding'!$AL$70)),"MIRROR",""))</f>
        <v/>
      </c>
      <c r="G74" s="143" t="str">
        <f>IF(AND($AD74&gt;=HEX2DEC('Address Decoding'!$AJ$71),$AD74&lt;=HEX2DEC('Address Decoding'!$AK$71)),G$6,IF(AND($AD74&gt;HEX2DEC('Address Decoding'!$AK$71),$AD74&lt;=HEX2DEC('Address Decoding'!$AL$71)),"MIRROR",""))</f>
        <v/>
      </c>
      <c r="H74" s="143" t="str">
        <f>IF(AND($AD74&gt;=HEX2DEC('Address Decoding'!$AJ$72),$AD74&lt;=HEX2DEC('Address Decoding'!$AK$72)),H$6,IF(AND($AD74&gt;HEX2DEC('Address Decoding'!$AK$72),$AD74&lt;=HEX2DEC('Address Decoding'!$AL$72)),"MIRROR",""))</f>
        <v/>
      </c>
      <c r="I74" s="143" t="str">
        <f>IF(AND($AD74&gt;=HEX2DEC('Address Decoding'!$AJ$73),$AD74&lt;=HEX2DEC('Address Decoding'!$AK$73)),I$6,IF(AND($AD74&gt;HEX2DEC('Address Decoding'!$AK$73),$AD74&lt;=HEX2DEC('Address Decoding'!$AL$73)),"MIRROR",""))</f>
        <v/>
      </c>
      <c r="J74" s="143" t="str">
        <f>IF(AND($AD74&gt;=HEX2DEC('Address Decoding'!$AJ$74),$AD74&lt;=HEX2DEC('Address Decoding'!$AK$74)),J$6,IF(AND($AD74&gt;HEX2DEC('Address Decoding'!$AK$74),$AD74&lt;=HEX2DEC('Address Decoding'!$AL$74)),"MIRROR",""))</f>
        <v/>
      </c>
      <c r="K74" s="143" t="str">
        <f>IF(AND($AD74&gt;=HEX2DEC('Address Decoding'!$AJ$75),$AD74&lt;=HEX2DEC('Address Decoding'!$AK$75)),K$6,IF(AND($AD74&gt;HEX2DEC('Address Decoding'!$AK$75),$AD74&lt;=HEX2DEC('Address Decoding'!$AL$75)),"MIRROR",""))</f>
        <v/>
      </c>
      <c r="L74" s="143" t="str">
        <f>IF(AND($AD74&gt;=HEX2DEC('Address Decoding'!$AJ$76),$AD74&lt;=HEX2DEC('Address Decoding'!$AK$76)),L$6,IF(AND($AD74&gt;HEX2DEC('Address Decoding'!$AK$76),$AD74&lt;=HEX2DEC('Address Decoding'!$AL$76)),"MIRROR",""))</f>
        <v/>
      </c>
      <c r="M74" s="143" t="str">
        <f>IF(AND($AD74&gt;=HEX2DEC('Address Decoding'!$AJ$77),$AD74&lt;=HEX2DEC('Address Decoding'!$AK$77)),M$6,IF(AND($AD74&gt;HEX2DEC('Address Decoding'!$AK$77),$AD74&lt;=HEX2DEC('Address Decoding'!$AL$77)),"MIRROR",""))</f>
        <v/>
      </c>
      <c r="N74" s="144" t="str">
        <f>IF(AND($AD74&gt;=HEX2DEC('Address Decoding'!$AJ$78),$AD74&lt;=HEX2DEC('Address Decoding'!$AK$78)),N$6,IF(AND($AD74&gt;HEX2DEC('Address Decoding'!$AK$78),$AD74&lt;=HEX2DEC('Address Decoding'!$AL$78)),"MIRROR",""))</f>
        <v/>
      </c>
      <c r="O74" s="145" t="str">
        <f>IF(AND($AD74&gt;=HEX2DEC('Address Decoding'!$AJ$79),$AD74&lt;=HEX2DEC('Address Decoding'!$AK$79)),O$6,IF(AND($AD74&gt;HEX2DEC('Address Decoding'!$AK$79),$AD74&lt;=HEX2DEC('Address Decoding'!$AL$79)),"MIRROR",""))</f>
        <v/>
      </c>
      <c r="P74" s="145" t="str">
        <f>IF(AND($AD74&gt;=HEX2DEC('Address Decoding'!$AJ$80),$AD74&lt;=HEX2DEC('Address Decoding'!$AK$80)),P$6,IF(AND($AD74&gt;HEX2DEC('Address Decoding'!$AK$80),$AD74&lt;=HEX2DEC('Address Decoding'!$AL$80)),"MIRROR",""))</f>
        <v/>
      </c>
      <c r="Q74" s="145" t="str">
        <f>IF(AND($AD74&gt;=HEX2DEC('Address Decoding'!$AJ$81),$AD74&lt;=HEX2DEC('Address Decoding'!$AK$81)),Q$6,IF(AND($AD74&gt;HEX2DEC('Address Decoding'!$AK$81),$AD74&lt;=HEX2DEC('Address Decoding'!$AL$81)),"MIRROR",""))</f>
        <v/>
      </c>
      <c r="R74" s="145" t="str">
        <f>IF(AND($AD74&gt;=HEX2DEC('Address Decoding'!$AJ$82),$AD74&lt;=HEX2DEC('Address Decoding'!$AK$82)),R$6,IF(AND($AD74&gt;HEX2DEC('Address Decoding'!$AK$82),$AD74&lt;=HEX2DEC('Address Decoding'!$AL$82)),"MIRROR",""))</f>
        <v/>
      </c>
      <c r="S74" s="145" t="str">
        <f>IF(AND($AD74&gt;=HEX2DEC('Address Decoding'!$AJ$83),$AD74&lt;=HEX2DEC('Address Decoding'!$AK$83)),S$6,IF(AND($AD74&gt;HEX2DEC('Address Decoding'!$AK$83),$AD74&lt;=HEX2DEC('Address Decoding'!$AL$83)),"MIRROR",""))</f>
        <v/>
      </c>
      <c r="T74" s="145" t="str">
        <f>IF(AND($AD74&gt;=HEX2DEC('Address Decoding'!$AJ$84),$AD74&lt;=HEX2DEC('Address Decoding'!$AK$84)),T$6,IF(AND($AD74&gt;HEX2DEC('Address Decoding'!$AK$84),$AD74&lt;=HEX2DEC('Address Decoding'!$AL$84)),"MIRROR",""))</f>
        <v/>
      </c>
      <c r="U74" s="145" t="str">
        <f>IF(AND($AD74&gt;=HEX2DEC('Address Decoding'!$AJ$85),$AD74&lt;=HEX2DEC('Address Decoding'!$AK$85)),U$6,IF(AND($AD74&gt;HEX2DEC('Address Decoding'!$AK$85),$AD74&lt;=HEX2DEC('Address Decoding'!$AL$85)),"MIRROR",""))</f>
        <v/>
      </c>
      <c r="V74" s="145" t="str">
        <f>IF(AND($AD74&gt;=HEX2DEC('Address Decoding'!$AJ$86),$AD74&lt;=HEX2DEC('Address Decoding'!$AK$86)),V$6,IF(AND($AD74&gt;HEX2DEC('Address Decoding'!$AK$86),$AD74&lt;=HEX2DEC('Address Decoding'!$AL$86)),"MIRROR",""))</f>
        <v/>
      </c>
      <c r="W74" s="145" t="str">
        <f>IF(AND($AD74&gt;=HEX2DEC('Address Decoding'!$AJ$87),$AD74&lt;=HEX2DEC('Address Decoding'!$AK$87)),W$6,IF(AND($AD74&gt;HEX2DEC('Address Decoding'!$AK$87),$AD74&lt;=HEX2DEC('Address Decoding'!$AL$87)),"MIRROR",""))</f>
        <v/>
      </c>
      <c r="X74" s="146" t="str">
        <f>IF(AND($AD74&gt;=HEX2DEC('Address Decoding'!$AJ$88),$AD74&lt;=HEX2DEC('Address Decoding'!$AK$88)),X$6,IF(AND($AD74&gt;HEX2DEC('Address Decoding'!$AK$88),$AD74&lt;=HEX2DEC('Address Decoding'!$AL$88)),"MIRROR",""))</f>
        <v/>
      </c>
      <c r="Y74" s="142" t="str">
        <f>IF(AND($AD74&gt;=HEX2DEC('Address Decoding'!$AJ$89),$AD74&lt;=HEX2DEC('Address Decoding'!$AK$89)),Y$6,IF(AND($AD74&gt;HEX2DEC('Address Decoding'!$AK$89),$AD74&lt;=HEX2DEC('Address Decoding'!$AL$89)),"MIRROR",""))</f>
        <v/>
      </c>
      <c r="Z74" s="143" t="str">
        <f>IF(AND(HEX2DEC('Address Decoding'!$AJ$95)&gt;=$AD74,HEX2DEC('Address Decoding'!$AK$95)&lt;=$AD75),Z$6,"")</f>
        <v/>
      </c>
      <c r="AA74" s="144" t="str">
        <f>IF(AND(HEX2DEC('Address Decoding'!$AJ$96)&gt;=$AD74,HEX2DEC('Address Decoding'!$AK$96)&lt;=$AD75),AA$6,"")</f>
        <v/>
      </c>
      <c r="AB74" s="130" t="str">
        <f t="shared" si="10"/>
        <v>OK</v>
      </c>
      <c r="AD74" s="162">
        <f t="shared" si="11"/>
        <v>34304</v>
      </c>
      <c r="AE74" s="163">
        <f t="shared" si="12"/>
        <v>0</v>
      </c>
    </row>
    <row r="75" spans="2:31">
      <c r="B75" s="139" t="str">
        <f t="shared" si="8"/>
        <v>00008800</v>
      </c>
      <c r="C75" s="140" t="s">
        <v>50</v>
      </c>
      <c r="D75" s="141" t="str">
        <f t="shared" si="9"/>
        <v>000089FF</v>
      </c>
      <c r="E75" s="142" t="str">
        <f>IF(AND($AD75&gt;=HEX2DEC('Address Decoding'!$AJ$69),$AD75&lt;=HEX2DEC('Address Decoding'!$AK$69)),E$6,IF(AND($AD75&gt;HEX2DEC('Address Decoding'!$AK$69),$AD75&lt;=HEX2DEC('Address Decoding'!$AL$69)),"MIRROR",""))</f>
        <v/>
      </c>
      <c r="F75" s="143" t="str">
        <f>IF(AND($AD75&gt;=HEX2DEC('Address Decoding'!$AJ$70),$AD75&lt;=HEX2DEC('Address Decoding'!$AK$70)),F$6,IF(AND($AD75&gt;HEX2DEC('Address Decoding'!$AK$70),$AD75&lt;=HEX2DEC('Address Decoding'!$AL$70)),"MIRROR",""))</f>
        <v/>
      </c>
      <c r="G75" s="143" t="str">
        <f>IF(AND($AD75&gt;=HEX2DEC('Address Decoding'!$AJ$71),$AD75&lt;=HEX2DEC('Address Decoding'!$AK$71)),G$6,IF(AND($AD75&gt;HEX2DEC('Address Decoding'!$AK$71),$AD75&lt;=HEX2DEC('Address Decoding'!$AL$71)),"MIRROR",""))</f>
        <v/>
      </c>
      <c r="H75" s="143" t="str">
        <f>IF(AND($AD75&gt;=HEX2DEC('Address Decoding'!$AJ$72),$AD75&lt;=HEX2DEC('Address Decoding'!$AK$72)),H$6,IF(AND($AD75&gt;HEX2DEC('Address Decoding'!$AK$72),$AD75&lt;=HEX2DEC('Address Decoding'!$AL$72)),"MIRROR",""))</f>
        <v/>
      </c>
      <c r="I75" s="143" t="str">
        <f>IF(AND($AD75&gt;=HEX2DEC('Address Decoding'!$AJ$73),$AD75&lt;=HEX2DEC('Address Decoding'!$AK$73)),I$6,IF(AND($AD75&gt;HEX2DEC('Address Decoding'!$AK$73),$AD75&lt;=HEX2DEC('Address Decoding'!$AL$73)),"MIRROR",""))</f>
        <v/>
      </c>
      <c r="J75" s="143" t="str">
        <f>IF(AND($AD75&gt;=HEX2DEC('Address Decoding'!$AJ$74),$AD75&lt;=HEX2DEC('Address Decoding'!$AK$74)),J$6,IF(AND($AD75&gt;HEX2DEC('Address Decoding'!$AK$74),$AD75&lt;=HEX2DEC('Address Decoding'!$AL$74)),"MIRROR",""))</f>
        <v/>
      </c>
      <c r="K75" s="143" t="str">
        <f>IF(AND($AD75&gt;=HEX2DEC('Address Decoding'!$AJ$75),$AD75&lt;=HEX2DEC('Address Decoding'!$AK$75)),K$6,IF(AND($AD75&gt;HEX2DEC('Address Decoding'!$AK$75),$AD75&lt;=HEX2DEC('Address Decoding'!$AL$75)),"MIRROR",""))</f>
        <v/>
      </c>
      <c r="L75" s="143" t="str">
        <f>IF(AND($AD75&gt;=HEX2DEC('Address Decoding'!$AJ$76),$AD75&lt;=HEX2DEC('Address Decoding'!$AK$76)),L$6,IF(AND($AD75&gt;HEX2DEC('Address Decoding'!$AK$76),$AD75&lt;=HEX2DEC('Address Decoding'!$AL$76)),"MIRROR",""))</f>
        <v/>
      </c>
      <c r="M75" s="143" t="str">
        <f>IF(AND($AD75&gt;=HEX2DEC('Address Decoding'!$AJ$77),$AD75&lt;=HEX2DEC('Address Decoding'!$AK$77)),M$6,IF(AND($AD75&gt;HEX2DEC('Address Decoding'!$AK$77),$AD75&lt;=HEX2DEC('Address Decoding'!$AL$77)),"MIRROR",""))</f>
        <v/>
      </c>
      <c r="N75" s="144" t="str">
        <f>IF(AND($AD75&gt;=HEX2DEC('Address Decoding'!$AJ$78),$AD75&lt;=HEX2DEC('Address Decoding'!$AK$78)),N$6,IF(AND($AD75&gt;HEX2DEC('Address Decoding'!$AK$78),$AD75&lt;=HEX2DEC('Address Decoding'!$AL$78)),"MIRROR",""))</f>
        <v/>
      </c>
      <c r="O75" s="145" t="str">
        <f>IF(AND($AD75&gt;=HEX2DEC('Address Decoding'!$AJ$79),$AD75&lt;=HEX2DEC('Address Decoding'!$AK$79)),O$6,IF(AND($AD75&gt;HEX2DEC('Address Decoding'!$AK$79),$AD75&lt;=HEX2DEC('Address Decoding'!$AL$79)),"MIRROR",""))</f>
        <v/>
      </c>
      <c r="P75" s="145" t="str">
        <f>IF(AND($AD75&gt;=HEX2DEC('Address Decoding'!$AJ$80),$AD75&lt;=HEX2DEC('Address Decoding'!$AK$80)),P$6,IF(AND($AD75&gt;HEX2DEC('Address Decoding'!$AK$80),$AD75&lt;=HEX2DEC('Address Decoding'!$AL$80)),"MIRROR",""))</f>
        <v/>
      </c>
      <c r="Q75" s="145" t="str">
        <f>IF(AND($AD75&gt;=HEX2DEC('Address Decoding'!$AJ$81),$AD75&lt;=HEX2DEC('Address Decoding'!$AK$81)),Q$6,IF(AND($AD75&gt;HEX2DEC('Address Decoding'!$AK$81),$AD75&lt;=HEX2DEC('Address Decoding'!$AL$81)),"MIRROR",""))</f>
        <v/>
      </c>
      <c r="R75" s="145" t="str">
        <f>IF(AND($AD75&gt;=HEX2DEC('Address Decoding'!$AJ$82),$AD75&lt;=HEX2DEC('Address Decoding'!$AK$82)),R$6,IF(AND($AD75&gt;HEX2DEC('Address Decoding'!$AK$82),$AD75&lt;=HEX2DEC('Address Decoding'!$AL$82)),"MIRROR",""))</f>
        <v/>
      </c>
      <c r="S75" s="145" t="str">
        <f>IF(AND($AD75&gt;=HEX2DEC('Address Decoding'!$AJ$83),$AD75&lt;=HEX2DEC('Address Decoding'!$AK$83)),S$6,IF(AND($AD75&gt;HEX2DEC('Address Decoding'!$AK$83),$AD75&lt;=HEX2DEC('Address Decoding'!$AL$83)),"MIRROR",""))</f>
        <v/>
      </c>
      <c r="T75" s="145" t="str">
        <f>IF(AND($AD75&gt;=HEX2DEC('Address Decoding'!$AJ$84),$AD75&lt;=HEX2DEC('Address Decoding'!$AK$84)),T$6,IF(AND($AD75&gt;HEX2DEC('Address Decoding'!$AK$84),$AD75&lt;=HEX2DEC('Address Decoding'!$AL$84)),"MIRROR",""))</f>
        <v/>
      </c>
      <c r="U75" s="145" t="str">
        <f>IF(AND($AD75&gt;=HEX2DEC('Address Decoding'!$AJ$85),$AD75&lt;=HEX2DEC('Address Decoding'!$AK$85)),U$6,IF(AND($AD75&gt;HEX2DEC('Address Decoding'!$AK$85),$AD75&lt;=HEX2DEC('Address Decoding'!$AL$85)),"MIRROR",""))</f>
        <v/>
      </c>
      <c r="V75" s="145" t="str">
        <f>IF(AND($AD75&gt;=HEX2DEC('Address Decoding'!$AJ$86),$AD75&lt;=HEX2DEC('Address Decoding'!$AK$86)),V$6,IF(AND($AD75&gt;HEX2DEC('Address Decoding'!$AK$86),$AD75&lt;=HEX2DEC('Address Decoding'!$AL$86)),"MIRROR",""))</f>
        <v/>
      </c>
      <c r="W75" s="145" t="str">
        <f>IF(AND($AD75&gt;=HEX2DEC('Address Decoding'!$AJ$87),$AD75&lt;=HEX2DEC('Address Decoding'!$AK$87)),W$6,IF(AND($AD75&gt;HEX2DEC('Address Decoding'!$AK$87),$AD75&lt;=HEX2DEC('Address Decoding'!$AL$87)),"MIRROR",""))</f>
        <v/>
      </c>
      <c r="X75" s="146" t="str">
        <f>IF(AND($AD75&gt;=HEX2DEC('Address Decoding'!$AJ$88),$AD75&lt;=HEX2DEC('Address Decoding'!$AK$88)),X$6,IF(AND($AD75&gt;HEX2DEC('Address Decoding'!$AK$88),$AD75&lt;=HEX2DEC('Address Decoding'!$AL$88)),"MIRROR",""))</f>
        <v/>
      </c>
      <c r="Y75" s="142" t="str">
        <f>IF(AND($AD75&gt;=HEX2DEC('Address Decoding'!$AJ$89),$AD75&lt;=HEX2DEC('Address Decoding'!$AK$89)),Y$6,IF(AND($AD75&gt;HEX2DEC('Address Decoding'!$AK$89),$AD75&lt;=HEX2DEC('Address Decoding'!$AL$89)),"MIRROR",""))</f>
        <v/>
      </c>
      <c r="Z75" s="143" t="str">
        <f>IF(AND(HEX2DEC('Address Decoding'!$AJ$95)&gt;=$AD75,HEX2DEC('Address Decoding'!$AK$95)&lt;=$AD76),Z$6,"")</f>
        <v/>
      </c>
      <c r="AA75" s="144" t="str">
        <f>IF(AND(HEX2DEC('Address Decoding'!$AJ$96)&gt;=$AD75,HEX2DEC('Address Decoding'!$AK$96)&lt;=$AD76),AA$6,"")</f>
        <v/>
      </c>
      <c r="AB75" s="130" t="str">
        <f t="shared" si="10"/>
        <v>OK</v>
      </c>
      <c r="AD75" s="162">
        <f t="shared" si="11"/>
        <v>34816</v>
      </c>
      <c r="AE75" s="163">
        <f t="shared" si="12"/>
        <v>0</v>
      </c>
    </row>
    <row r="76" spans="2:31">
      <c r="B76" s="139" t="str">
        <f t="shared" si="8"/>
        <v>00008A00</v>
      </c>
      <c r="C76" s="140" t="s">
        <v>50</v>
      </c>
      <c r="D76" s="141" t="str">
        <f t="shared" si="9"/>
        <v>00008BFF</v>
      </c>
      <c r="E76" s="142" t="str">
        <f>IF(AND($AD76&gt;=HEX2DEC('Address Decoding'!$AJ$69),$AD76&lt;=HEX2DEC('Address Decoding'!$AK$69)),E$6,IF(AND($AD76&gt;HEX2DEC('Address Decoding'!$AK$69),$AD76&lt;=HEX2DEC('Address Decoding'!$AL$69)),"MIRROR",""))</f>
        <v/>
      </c>
      <c r="F76" s="143" t="str">
        <f>IF(AND($AD76&gt;=HEX2DEC('Address Decoding'!$AJ$70),$AD76&lt;=HEX2DEC('Address Decoding'!$AK$70)),F$6,IF(AND($AD76&gt;HEX2DEC('Address Decoding'!$AK$70),$AD76&lt;=HEX2DEC('Address Decoding'!$AL$70)),"MIRROR",""))</f>
        <v/>
      </c>
      <c r="G76" s="143" t="str">
        <f>IF(AND($AD76&gt;=HEX2DEC('Address Decoding'!$AJ$71),$AD76&lt;=HEX2DEC('Address Decoding'!$AK$71)),G$6,IF(AND($AD76&gt;HEX2DEC('Address Decoding'!$AK$71),$AD76&lt;=HEX2DEC('Address Decoding'!$AL$71)),"MIRROR",""))</f>
        <v/>
      </c>
      <c r="H76" s="143" t="str">
        <f>IF(AND($AD76&gt;=HEX2DEC('Address Decoding'!$AJ$72),$AD76&lt;=HEX2DEC('Address Decoding'!$AK$72)),H$6,IF(AND($AD76&gt;HEX2DEC('Address Decoding'!$AK$72),$AD76&lt;=HEX2DEC('Address Decoding'!$AL$72)),"MIRROR",""))</f>
        <v/>
      </c>
      <c r="I76" s="143" t="str">
        <f>IF(AND($AD76&gt;=HEX2DEC('Address Decoding'!$AJ$73),$AD76&lt;=HEX2DEC('Address Decoding'!$AK$73)),I$6,IF(AND($AD76&gt;HEX2DEC('Address Decoding'!$AK$73),$AD76&lt;=HEX2DEC('Address Decoding'!$AL$73)),"MIRROR",""))</f>
        <v/>
      </c>
      <c r="J76" s="143" t="str">
        <f>IF(AND($AD76&gt;=HEX2DEC('Address Decoding'!$AJ$74),$AD76&lt;=HEX2DEC('Address Decoding'!$AK$74)),J$6,IF(AND($AD76&gt;HEX2DEC('Address Decoding'!$AK$74),$AD76&lt;=HEX2DEC('Address Decoding'!$AL$74)),"MIRROR",""))</f>
        <v/>
      </c>
      <c r="K76" s="143" t="str">
        <f>IF(AND($AD76&gt;=HEX2DEC('Address Decoding'!$AJ$75),$AD76&lt;=HEX2DEC('Address Decoding'!$AK$75)),K$6,IF(AND($AD76&gt;HEX2DEC('Address Decoding'!$AK$75),$AD76&lt;=HEX2DEC('Address Decoding'!$AL$75)),"MIRROR",""))</f>
        <v/>
      </c>
      <c r="L76" s="143" t="str">
        <f>IF(AND($AD76&gt;=HEX2DEC('Address Decoding'!$AJ$76),$AD76&lt;=HEX2DEC('Address Decoding'!$AK$76)),L$6,IF(AND($AD76&gt;HEX2DEC('Address Decoding'!$AK$76),$AD76&lt;=HEX2DEC('Address Decoding'!$AL$76)),"MIRROR",""))</f>
        <v/>
      </c>
      <c r="M76" s="143" t="str">
        <f>IF(AND($AD76&gt;=HEX2DEC('Address Decoding'!$AJ$77),$AD76&lt;=HEX2DEC('Address Decoding'!$AK$77)),M$6,IF(AND($AD76&gt;HEX2DEC('Address Decoding'!$AK$77),$AD76&lt;=HEX2DEC('Address Decoding'!$AL$77)),"MIRROR",""))</f>
        <v/>
      </c>
      <c r="N76" s="144" t="str">
        <f>IF(AND($AD76&gt;=HEX2DEC('Address Decoding'!$AJ$78),$AD76&lt;=HEX2DEC('Address Decoding'!$AK$78)),N$6,IF(AND($AD76&gt;HEX2DEC('Address Decoding'!$AK$78),$AD76&lt;=HEX2DEC('Address Decoding'!$AL$78)),"MIRROR",""))</f>
        <v/>
      </c>
      <c r="O76" s="145" t="str">
        <f>IF(AND($AD76&gt;=HEX2DEC('Address Decoding'!$AJ$79),$AD76&lt;=HEX2DEC('Address Decoding'!$AK$79)),O$6,IF(AND($AD76&gt;HEX2DEC('Address Decoding'!$AK$79),$AD76&lt;=HEX2DEC('Address Decoding'!$AL$79)),"MIRROR",""))</f>
        <v/>
      </c>
      <c r="P76" s="145" t="str">
        <f>IF(AND($AD76&gt;=HEX2DEC('Address Decoding'!$AJ$80),$AD76&lt;=HEX2DEC('Address Decoding'!$AK$80)),P$6,IF(AND($AD76&gt;HEX2DEC('Address Decoding'!$AK$80),$AD76&lt;=HEX2DEC('Address Decoding'!$AL$80)),"MIRROR",""))</f>
        <v/>
      </c>
      <c r="Q76" s="145" t="str">
        <f>IF(AND($AD76&gt;=HEX2DEC('Address Decoding'!$AJ$81),$AD76&lt;=HEX2DEC('Address Decoding'!$AK$81)),Q$6,IF(AND($AD76&gt;HEX2DEC('Address Decoding'!$AK$81),$AD76&lt;=HEX2DEC('Address Decoding'!$AL$81)),"MIRROR",""))</f>
        <v/>
      </c>
      <c r="R76" s="145" t="str">
        <f>IF(AND($AD76&gt;=HEX2DEC('Address Decoding'!$AJ$82),$AD76&lt;=HEX2DEC('Address Decoding'!$AK$82)),R$6,IF(AND($AD76&gt;HEX2DEC('Address Decoding'!$AK$82),$AD76&lt;=HEX2DEC('Address Decoding'!$AL$82)),"MIRROR",""))</f>
        <v/>
      </c>
      <c r="S76" s="145" t="str">
        <f>IF(AND($AD76&gt;=HEX2DEC('Address Decoding'!$AJ$83),$AD76&lt;=HEX2DEC('Address Decoding'!$AK$83)),S$6,IF(AND($AD76&gt;HEX2DEC('Address Decoding'!$AK$83),$AD76&lt;=HEX2DEC('Address Decoding'!$AL$83)),"MIRROR",""))</f>
        <v/>
      </c>
      <c r="T76" s="145" t="str">
        <f>IF(AND($AD76&gt;=HEX2DEC('Address Decoding'!$AJ$84),$AD76&lt;=HEX2DEC('Address Decoding'!$AK$84)),T$6,IF(AND($AD76&gt;HEX2DEC('Address Decoding'!$AK$84),$AD76&lt;=HEX2DEC('Address Decoding'!$AL$84)),"MIRROR",""))</f>
        <v/>
      </c>
      <c r="U76" s="145" t="str">
        <f>IF(AND($AD76&gt;=HEX2DEC('Address Decoding'!$AJ$85),$AD76&lt;=HEX2DEC('Address Decoding'!$AK$85)),U$6,IF(AND($AD76&gt;HEX2DEC('Address Decoding'!$AK$85),$AD76&lt;=HEX2DEC('Address Decoding'!$AL$85)),"MIRROR",""))</f>
        <v/>
      </c>
      <c r="V76" s="145" t="str">
        <f>IF(AND($AD76&gt;=HEX2DEC('Address Decoding'!$AJ$86),$AD76&lt;=HEX2DEC('Address Decoding'!$AK$86)),V$6,IF(AND($AD76&gt;HEX2DEC('Address Decoding'!$AK$86),$AD76&lt;=HEX2DEC('Address Decoding'!$AL$86)),"MIRROR",""))</f>
        <v/>
      </c>
      <c r="W76" s="145" t="str">
        <f>IF(AND($AD76&gt;=HEX2DEC('Address Decoding'!$AJ$87),$AD76&lt;=HEX2DEC('Address Decoding'!$AK$87)),W$6,IF(AND($AD76&gt;HEX2DEC('Address Decoding'!$AK$87),$AD76&lt;=HEX2DEC('Address Decoding'!$AL$87)),"MIRROR",""))</f>
        <v/>
      </c>
      <c r="X76" s="146" t="str">
        <f>IF(AND($AD76&gt;=HEX2DEC('Address Decoding'!$AJ$88),$AD76&lt;=HEX2DEC('Address Decoding'!$AK$88)),X$6,IF(AND($AD76&gt;HEX2DEC('Address Decoding'!$AK$88),$AD76&lt;=HEX2DEC('Address Decoding'!$AL$88)),"MIRROR",""))</f>
        <v/>
      </c>
      <c r="Y76" s="142" t="str">
        <f>IF(AND($AD76&gt;=HEX2DEC('Address Decoding'!$AJ$89),$AD76&lt;=HEX2DEC('Address Decoding'!$AK$89)),Y$6,IF(AND($AD76&gt;HEX2DEC('Address Decoding'!$AK$89),$AD76&lt;=HEX2DEC('Address Decoding'!$AL$89)),"MIRROR",""))</f>
        <v/>
      </c>
      <c r="Z76" s="143" t="str">
        <f>IF(AND(HEX2DEC('Address Decoding'!$AJ$95)&gt;=$AD76,HEX2DEC('Address Decoding'!$AK$95)&lt;=$AD77),Z$6,"")</f>
        <v/>
      </c>
      <c r="AA76" s="144" t="str">
        <f>IF(AND(HEX2DEC('Address Decoding'!$AJ$96)&gt;=$AD76,HEX2DEC('Address Decoding'!$AK$96)&lt;=$AD77),AA$6,"")</f>
        <v/>
      </c>
      <c r="AB76" s="130" t="str">
        <f t="shared" si="10"/>
        <v>OK</v>
      </c>
      <c r="AD76" s="162">
        <f t="shared" si="11"/>
        <v>35328</v>
      </c>
      <c r="AE76" s="163">
        <f t="shared" si="12"/>
        <v>0</v>
      </c>
    </row>
    <row r="77" spans="2:31">
      <c r="B77" s="139" t="str">
        <f t="shared" si="8"/>
        <v>00008C00</v>
      </c>
      <c r="C77" s="140" t="s">
        <v>50</v>
      </c>
      <c r="D77" s="141" t="str">
        <f t="shared" si="9"/>
        <v>00008DFF</v>
      </c>
      <c r="E77" s="142" t="str">
        <f>IF(AND($AD77&gt;=HEX2DEC('Address Decoding'!$AJ$69),$AD77&lt;=HEX2DEC('Address Decoding'!$AK$69)),E$6,IF(AND($AD77&gt;HEX2DEC('Address Decoding'!$AK$69),$AD77&lt;=HEX2DEC('Address Decoding'!$AL$69)),"MIRROR",""))</f>
        <v/>
      </c>
      <c r="F77" s="143" t="str">
        <f>IF(AND($AD77&gt;=HEX2DEC('Address Decoding'!$AJ$70),$AD77&lt;=HEX2DEC('Address Decoding'!$AK$70)),F$6,IF(AND($AD77&gt;HEX2DEC('Address Decoding'!$AK$70),$AD77&lt;=HEX2DEC('Address Decoding'!$AL$70)),"MIRROR",""))</f>
        <v/>
      </c>
      <c r="G77" s="143" t="str">
        <f>IF(AND($AD77&gt;=HEX2DEC('Address Decoding'!$AJ$71),$AD77&lt;=HEX2DEC('Address Decoding'!$AK$71)),G$6,IF(AND($AD77&gt;HEX2DEC('Address Decoding'!$AK$71),$AD77&lt;=HEX2DEC('Address Decoding'!$AL$71)),"MIRROR",""))</f>
        <v/>
      </c>
      <c r="H77" s="143" t="str">
        <f>IF(AND($AD77&gt;=HEX2DEC('Address Decoding'!$AJ$72),$AD77&lt;=HEX2DEC('Address Decoding'!$AK$72)),H$6,IF(AND($AD77&gt;HEX2DEC('Address Decoding'!$AK$72),$AD77&lt;=HEX2DEC('Address Decoding'!$AL$72)),"MIRROR",""))</f>
        <v/>
      </c>
      <c r="I77" s="143" t="str">
        <f>IF(AND($AD77&gt;=HEX2DEC('Address Decoding'!$AJ$73),$AD77&lt;=HEX2DEC('Address Decoding'!$AK$73)),I$6,IF(AND($AD77&gt;HEX2DEC('Address Decoding'!$AK$73),$AD77&lt;=HEX2DEC('Address Decoding'!$AL$73)),"MIRROR",""))</f>
        <v/>
      </c>
      <c r="J77" s="143" t="str">
        <f>IF(AND($AD77&gt;=HEX2DEC('Address Decoding'!$AJ$74),$AD77&lt;=HEX2DEC('Address Decoding'!$AK$74)),J$6,IF(AND($AD77&gt;HEX2DEC('Address Decoding'!$AK$74),$AD77&lt;=HEX2DEC('Address Decoding'!$AL$74)),"MIRROR",""))</f>
        <v/>
      </c>
      <c r="K77" s="143" t="str">
        <f>IF(AND($AD77&gt;=HEX2DEC('Address Decoding'!$AJ$75),$AD77&lt;=HEX2DEC('Address Decoding'!$AK$75)),K$6,IF(AND($AD77&gt;HEX2DEC('Address Decoding'!$AK$75),$AD77&lt;=HEX2DEC('Address Decoding'!$AL$75)),"MIRROR",""))</f>
        <v/>
      </c>
      <c r="L77" s="143" t="str">
        <f>IF(AND($AD77&gt;=HEX2DEC('Address Decoding'!$AJ$76),$AD77&lt;=HEX2DEC('Address Decoding'!$AK$76)),L$6,IF(AND($AD77&gt;HEX2DEC('Address Decoding'!$AK$76),$AD77&lt;=HEX2DEC('Address Decoding'!$AL$76)),"MIRROR",""))</f>
        <v/>
      </c>
      <c r="M77" s="143" t="str">
        <f>IF(AND($AD77&gt;=HEX2DEC('Address Decoding'!$AJ$77),$AD77&lt;=HEX2DEC('Address Decoding'!$AK$77)),M$6,IF(AND($AD77&gt;HEX2DEC('Address Decoding'!$AK$77),$AD77&lt;=HEX2DEC('Address Decoding'!$AL$77)),"MIRROR",""))</f>
        <v/>
      </c>
      <c r="N77" s="144" t="str">
        <f>IF(AND($AD77&gt;=HEX2DEC('Address Decoding'!$AJ$78),$AD77&lt;=HEX2DEC('Address Decoding'!$AK$78)),N$6,IF(AND($AD77&gt;HEX2DEC('Address Decoding'!$AK$78),$AD77&lt;=HEX2DEC('Address Decoding'!$AL$78)),"MIRROR",""))</f>
        <v/>
      </c>
      <c r="O77" s="145" t="str">
        <f>IF(AND($AD77&gt;=HEX2DEC('Address Decoding'!$AJ$79),$AD77&lt;=HEX2DEC('Address Decoding'!$AK$79)),O$6,IF(AND($AD77&gt;HEX2DEC('Address Decoding'!$AK$79),$AD77&lt;=HEX2DEC('Address Decoding'!$AL$79)),"MIRROR",""))</f>
        <v/>
      </c>
      <c r="P77" s="145" t="str">
        <f>IF(AND($AD77&gt;=HEX2DEC('Address Decoding'!$AJ$80),$AD77&lt;=HEX2DEC('Address Decoding'!$AK$80)),P$6,IF(AND($AD77&gt;HEX2DEC('Address Decoding'!$AK$80),$AD77&lt;=HEX2DEC('Address Decoding'!$AL$80)),"MIRROR",""))</f>
        <v/>
      </c>
      <c r="Q77" s="145" t="str">
        <f>IF(AND($AD77&gt;=HEX2DEC('Address Decoding'!$AJ$81),$AD77&lt;=HEX2DEC('Address Decoding'!$AK$81)),Q$6,IF(AND($AD77&gt;HEX2DEC('Address Decoding'!$AK$81),$AD77&lt;=HEX2DEC('Address Decoding'!$AL$81)),"MIRROR",""))</f>
        <v/>
      </c>
      <c r="R77" s="145" t="str">
        <f>IF(AND($AD77&gt;=HEX2DEC('Address Decoding'!$AJ$82),$AD77&lt;=HEX2DEC('Address Decoding'!$AK$82)),R$6,IF(AND($AD77&gt;HEX2DEC('Address Decoding'!$AK$82),$AD77&lt;=HEX2DEC('Address Decoding'!$AL$82)),"MIRROR",""))</f>
        <v/>
      </c>
      <c r="S77" s="145" t="str">
        <f>IF(AND($AD77&gt;=HEX2DEC('Address Decoding'!$AJ$83),$AD77&lt;=HEX2DEC('Address Decoding'!$AK$83)),S$6,IF(AND($AD77&gt;HEX2DEC('Address Decoding'!$AK$83),$AD77&lt;=HEX2DEC('Address Decoding'!$AL$83)),"MIRROR",""))</f>
        <v/>
      </c>
      <c r="T77" s="145" t="str">
        <f>IF(AND($AD77&gt;=HEX2DEC('Address Decoding'!$AJ$84),$AD77&lt;=HEX2DEC('Address Decoding'!$AK$84)),T$6,IF(AND($AD77&gt;HEX2DEC('Address Decoding'!$AK$84),$AD77&lt;=HEX2DEC('Address Decoding'!$AL$84)),"MIRROR",""))</f>
        <v/>
      </c>
      <c r="U77" s="145" t="str">
        <f>IF(AND($AD77&gt;=HEX2DEC('Address Decoding'!$AJ$85),$AD77&lt;=HEX2DEC('Address Decoding'!$AK$85)),U$6,IF(AND($AD77&gt;HEX2DEC('Address Decoding'!$AK$85),$AD77&lt;=HEX2DEC('Address Decoding'!$AL$85)),"MIRROR",""))</f>
        <v/>
      </c>
      <c r="V77" s="145" t="str">
        <f>IF(AND($AD77&gt;=HEX2DEC('Address Decoding'!$AJ$86),$AD77&lt;=HEX2DEC('Address Decoding'!$AK$86)),V$6,IF(AND($AD77&gt;HEX2DEC('Address Decoding'!$AK$86),$AD77&lt;=HEX2DEC('Address Decoding'!$AL$86)),"MIRROR",""))</f>
        <v/>
      </c>
      <c r="W77" s="145" t="str">
        <f>IF(AND($AD77&gt;=HEX2DEC('Address Decoding'!$AJ$87),$AD77&lt;=HEX2DEC('Address Decoding'!$AK$87)),W$6,IF(AND($AD77&gt;HEX2DEC('Address Decoding'!$AK$87),$AD77&lt;=HEX2DEC('Address Decoding'!$AL$87)),"MIRROR",""))</f>
        <v/>
      </c>
      <c r="X77" s="146" t="str">
        <f>IF(AND($AD77&gt;=HEX2DEC('Address Decoding'!$AJ$88),$AD77&lt;=HEX2DEC('Address Decoding'!$AK$88)),X$6,IF(AND($AD77&gt;HEX2DEC('Address Decoding'!$AK$88),$AD77&lt;=HEX2DEC('Address Decoding'!$AL$88)),"MIRROR",""))</f>
        <v/>
      </c>
      <c r="Y77" s="142" t="str">
        <f>IF(AND($AD77&gt;=HEX2DEC('Address Decoding'!$AJ$89),$AD77&lt;=HEX2DEC('Address Decoding'!$AK$89)),Y$6,IF(AND($AD77&gt;HEX2DEC('Address Decoding'!$AK$89),$AD77&lt;=HEX2DEC('Address Decoding'!$AL$89)),"MIRROR",""))</f>
        <v/>
      </c>
      <c r="Z77" s="143" t="str">
        <f>IF(AND(HEX2DEC('Address Decoding'!$AJ$95)&gt;=$AD77,HEX2DEC('Address Decoding'!$AK$95)&lt;=$AD78),Z$6,"")</f>
        <v/>
      </c>
      <c r="AA77" s="144" t="str">
        <f>IF(AND(HEX2DEC('Address Decoding'!$AJ$96)&gt;=$AD77,HEX2DEC('Address Decoding'!$AK$96)&lt;=$AD78),AA$6,"")</f>
        <v/>
      </c>
      <c r="AB77" s="130" t="str">
        <f t="shared" si="10"/>
        <v>OK</v>
      </c>
      <c r="AD77" s="162">
        <f t="shared" si="11"/>
        <v>35840</v>
      </c>
      <c r="AE77" s="163">
        <f t="shared" si="12"/>
        <v>0</v>
      </c>
    </row>
    <row r="78" spans="2:31">
      <c r="B78" s="139" t="str">
        <f t="shared" si="8"/>
        <v>00008E00</v>
      </c>
      <c r="C78" s="140" t="s">
        <v>50</v>
      </c>
      <c r="D78" s="141" t="str">
        <f t="shared" si="9"/>
        <v>00008FFF</v>
      </c>
      <c r="E78" s="142" t="str">
        <f>IF(AND($AD78&gt;=HEX2DEC('Address Decoding'!$AJ$69),$AD78&lt;=HEX2DEC('Address Decoding'!$AK$69)),E$6,IF(AND($AD78&gt;HEX2DEC('Address Decoding'!$AK$69),$AD78&lt;=HEX2DEC('Address Decoding'!$AL$69)),"MIRROR",""))</f>
        <v/>
      </c>
      <c r="F78" s="143" t="str">
        <f>IF(AND($AD78&gt;=HEX2DEC('Address Decoding'!$AJ$70),$AD78&lt;=HEX2DEC('Address Decoding'!$AK$70)),F$6,IF(AND($AD78&gt;HEX2DEC('Address Decoding'!$AK$70),$AD78&lt;=HEX2DEC('Address Decoding'!$AL$70)),"MIRROR",""))</f>
        <v/>
      </c>
      <c r="G78" s="143" t="str">
        <f>IF(AND($AD78&gt;=HEX2DEC('Address Decoding'!$AJ$71),$AD78&lt;=HEX2DEC('Address Decoding'!$AK$71)),G$6,IF(AND($AD78&gt;HEX2DEC('Address Decoding'!$AK$71),$AD78&lt;=HEX2DEC('Address Decoding'!$AL$71)),"MIRROR",""))</f>
        <v/>
      </c>
      <c r="H78" s="143" t="str">
        <f>IF(AND($AD78&gt;=HEX2DEC('Address Decoding'!$AJ$72),$AD78&lt;=HEX2DEC('Address Decoding'!$AK$72)),H$6,IF(AND($AD78&gt;HEX2DEC('Address Decoding'!$AK$72),$AD78&lt;=HEX2DEC('Address Decoding'!$AL$72)),"MIRROR",""))</f>
        <v/>
      </c>
      <c r="I78" s="143" t="str">
        <f>IF(AND($AD78&gt;=HEX2DEC('Address Decoding'!$AJ$73),$AD78&lt;=HEX2DEC('Address Decoding'!$AK$73)),I$6,IF(AND($AD78&gt;HEX2DEC('Address Decoding'!$AK$73),$AD78&lt;=HEX2DEC('Address Decoding'!$AL$73)),"MIRROR",""))</f>
        <v/>
      </c>
      <c r="J78" s="143" t="str">
        <f>IF(AND($AD78&gt;=HEX2DEC('Address Decoding'!$AJ$74),$AD78&lt;=HEX2DEC('Address Decoding'!$AK$74)),J$6,IF(AND($AD78&gt;HEX2DEC('Address Decoding'!$AK$74),$AD78&lt;=HEX2DEC('Address Decoding'!$AL$74)),"MIRROR",""))</f>
        <v/>
      </c>
      <c r="K78" s="143" t="str">
        <f>IF(AND($AD78&gt;=HEX2DEC('Address Decoding'!$AJ$75),$AD78&lt;=HEX2DEC('Address Decoding'!$AK$75)),K$6,IF(AND($AD78&gt;HEX2DEC('Address Decoding'!$AK$75),$AD78&lt;=HEX2DEC('Address Decoding'!$AL$75)),"MIRROR",""))</f>
        <v/>
      </c>
      <c r="L78" s="143" t="str">
        <f>IF(AND($AD78&gt;=HEX2DEC('Address Decoding'!$AJ$76),$AD78&lt;=HEX2DEC('Address Decoding'!$AK$76)),L$6,IF(AND($AD78&gt;HEX2DEC('Address Decoding'!$AK$76),$AD78&lt;=HEX2DEC('Address Decoding'!$AL$76)),"MIRROR",""))</f>
        <v/>
      </c>
      <c r="M78" s="143" t="str">
        <f>IF(AND($AD78&gt;=HEX2DEC('Address Decoding'!$AJ$77),$AD78&lt;=HEX2DEC('Address Decoding'!$AK$77)),M$6,IF(AND($AD78&gt;HEX2DEC('Address Decoding'!$AK$77),$AD78&lt;=HEX2DEC('Address Decoding'!$AL$77)),"MIRROR",""))</f>
        <v/>
      </c>
      <c r="N78" s="144" t="str">
        <f>IF(AND($AD78&gt;=HEX2DEC('Address Decoding'!$AJ$78),$AD78&lt;=HEX2DEC('Address Decoding'!$AK$78)),N$6,IF(AND($AD78&gt;HEX2DEC('Address Decoding'!$AK$78),$AD78&lt;=HEX2DEC('Address Decoding'!$AL$78)),"MIRROR",""))</f>
        <v/>
      </c>
      <c r="O78" s="145" t="str">
        <f>IF(AND($AD78&gt;=HEX2DEC('Address Decoding'!$AJ$79),$AD78&lt;=HEX2DEC('Address Decoding'!$AK$79)),O$6,IF(AND($AD78&gt;HEX2DEC('Address Decoding'!$AK$79),$AD78&lt;=HEX2DEC('Address Decoding'!$AL$79)),"MIRROR",""))</f>
        <v/>
      </c>
      <c r="P78" s="145" t="str">
        <f>IF(AND($AD78&gt;=HEX2DEC('Address Decoding'!$AJ$80),$AD78&lt;=HEX2DEC('Address Decoding'!$AK$80)),P$6,IF(AND($AD78&gt;HEX2DEC('Address Decoding'!$AK$80),$AD78&lt;=HEX2DEC('Address Decoding'!$AL$80)),"MIRROR",""))</f>
        <v/>
      </c>
      <c r="Q78" s="145" t="str">
        <f>IF(AND($AD78&gt;=HEX2DEC('Address Decoding'!$AJ$81),$AD78&lt;=HEX2DEC('Address Decoding'!$AK$81)),Q$6,IF(AND($AD78&gt;HEX2DEC('Address Decoding'!$AK$81),$AD78&lt;=HEX2DEC('Address Decoding'!$AL$81)),"MIRROR",""))</f>
        <v/>
      </c>
      <c r="R78" s="145" t="str">
        <f>IF(AND($AD78&gt;=HEX2DEC('Address Decoding'!$AJ$82),$AD78&lt;=HEX2DEC('Address Decoding'!$AK$82)),R$6,IF(AND($AD78&gt;HEX2DEC('Address Decoding'!$AK$82),$AD78&lt;=HEX2DEC('Address Decoding'!$AL$82)),"MIRROR",""))</f>
        <v/>
      </c>
      <c r="S78" s="145" t="str">
        <f>IF(AND($AD78&gt;=HEX2DEC('Address Decoding'!$AJ$83),$AD78&lt;=HEX2DEC('Address Decoding'!$AK$83)),S$6,IF(AND($AD78&gt;HEX2DEC('Address Decoding'!$AK$83),$AD78&lt;=HEX2DEC('Address Decoding'!$AL$83)),"MIRROR",""))</f>
        <v/>
      </c>
      <c r="T78" s="145" t="str">
        <f>IF(AND($AD78&gt;=HEX2DEC('Address Decoding'!$AJ$84),$AD78&lt;=HEX2DEC('Address Decoding'!$AK$84)),T$6,IF(AND($AD78&gt;HEX2DEC('Address Decoding'!$AK$84),$AD78&lt;=HEX2DEC('Address Decoding'!$AL$84)),"MIRROR",""))</f>
        <v/>
      </c>
      <c r="U78" s="145" t="str">
        <f>IF(AND($AD78&gt;=HEX2DEC('Address Decoding'!$AJ$85),$AD78&lt;=HEX2DEC('Address Decoding'!$AK$85)),U$6,IF(AND($AD78&gt;HEX2DEC('Address Decoding'!$AK$85),$AD78&lt;=HEX2DEC('Address Decoding'!$AL$85)),"MIRROR",""))</f>
        <v/>
      </c>
      <c r="V78" s="145" t="str">
        <f>IF(AND($AD78&gt;=HEX2DEC('Address Decoding'!$AJ$86),$AD78&lt;=HEX2DEC('Address Decoding'!$AK$86)),V$6,IF(AND($AD78&gt;HEX2DEC('Address Decoding'!$AK$86),$AD78&lt;=HEX2DEC('Address Decoding'!$AL$86)),"MIRROR",""))</f>
        <v/>
      </c>
      <c r="W78" s="145" t="str">
        <f>IF(AND($AD78&gt;=HEX2DEC('Address Decoding'!$AJ$87),$AD78&lt;=HEX2DEC('Address Decoding'!$AK$87)),W$6,IF(AND($AD78&gt;HEX2DEC('Address Decoding'!$AK$87),$AD78&lt;=HEX2DEC('Address Decoding'!$AL$87)),"MIRROR",""))</f>
        <v/>
      </c>
      <c r="X78" s="146" t="str">
        <f>IF(AND($AD78&gt;=HEX2DEC('Address Decoding'!$AJ$88),$AD78&lt;=HEX2DEC('Address Decoding'!$AK$88)),X$6,IF(AND($AD78&gt;HEX2DEC('Address Decoding'!$AK$88),$AD78&lt;=HEX2DEC('Address Decoding'!$AL$88)),"MIRROR",""))</f>
        <v/>
      </c>
      <c r="Y78" s="142" t="str">
        <f>IF(AND($AD78&gt;=HEX2DEC('Address Decoding'!$AJ$89),$AD78&lt;=HEX2DEC('Address Decoding'!$AK$89)),Y$6,IF(AND($AD78&gt;HEX2DEC('Address Decoding'!$AK$89),$AD78&lt;=HEX2DEC('Address Decoding'!$AL$89)),"MIRROR",""))</f>
        <v/>
      </c>
      <c r="Z78" s="143" t="str">
        <f>IF(AND(HEX2DEC('Address Decoding'!$AJ$95)&gt;=$AD78,HEX2DEC('Address Decoding'!$AK$95)&lt;=$AD79),Z$6,"")</f>
        <v/>
      </c>
      <c r="AA78" s="144" t="str">
        <f>IF(AND(HEX2DEC('Address Decoding'!$AJ$96)&gt;=$AD78,HEX2DEC('Address Decoding'!$AK$96)&lt;=$AD79),AA$6,"")</f>
        <v/>
      </c>
      <c r="AB78" s="130" t="str">
        <f t="shared" si="10"/>
        <v>OK</v>
      </c>
      <c r="AD78" s="162">
        <f t="shared" si="11"/>
        <v>36352</v>
      </c>
      <c r="AE78" s="163">
        <f t="shared" si="12"/>
        <v>0</v>
      </c>
    </row>
    <row r="79" spans="2:31">
      <c r="B79" s="139" t="str">
        <f t="shared" si="8"/>
        <v>00009000</v>
      </c>
      <c r="C79" s="140" t="s">
        <v>50</v>
      </c>
      <c r="D79" s="141" t="str">
        <f t="shared" si="9"/>
        <v>000091FF</v>
      </c>
      <c r="E79" s="142" t="str">
        <f>IF(AND($AD79&gt;=HEX2DEC('Address Decoding'!$AJ$69),$AD79&lt;=HEX2DEC('Address Decoding'!$AK$69)),E$6,IF(AND($AD79&gt;HEX2DEC('Address Decoding'!$AK$69),$AD79&lt;=HEX2DEC('Address Decoding'!$AL$69)),"MIRROR",""))</f>
        <v/>
      </c>
      <c r="F79" s="143" t="str">
        <f>IF(AND($AD79&gt;=HEX2DEC('Address Decoding'!$AJ$70),$AD79&lt;=HEX2DEC('Address Decoding'!$AK$70)),F$6,IF(AND($AD79&gt;HEX2DEC('Address Decoding'!$AK$70),$AD79&lt;=HEX2DEC('Address Decoding'!$AL$70)),"MIRROR",""))</f>
        <v/>
      </c>
      <c r="G79" s="143" t="str">
        <f>IF(AND($AD79&gt;=HEX2DEC('Address Decoding'!$AJ$71),$AD79&lt;=HEX2DEC('Address Decoding'!$AK$71)),G$6,IF(AND($AD79&gt;HEX2DEC('Address Decoding'!$AK$71),$AD79&lt;=HEX2DEC('Address Decoding'!$AL$71)),"MIRROR",""))</f>
        <v/>
      </c>
      <c r="H79" s="143" t="str">
        <f>IF(AND($AD79&gt;=HEX2DEC('Address Decoding'!$AJ$72),$AD79&lt;=HEX2DEC('Address Decoding'!$AK$72)),H$6,IF(AND($AD79&gt;HEX2DEC('Address Decoding'!$AK$72),$AD79&lt;=HEX2DEC('Address Decoding'!$AL$72)),"MIRROR",""))</f>
        <v/>
      </c>
      <c r="I79" s="143" t="str">
        <f>IF(AND($AD79&gt;=HEX2DEC('Address Decoding'!$AJ$73),$AD79&lt;=HEX2DEC('Address Decoding'!$AK$73)),I$6,IF(AND($AD79&gt;HEX2DEC('Address Decoding'!$AK$73),$AD79&lt;=HEX2DEC('Address Decoding'!$AL$73)),"MIRROR",""))</f>
        <v/>
      </c>
      <c r="J79" s="143" t="str">
        <f>IF(AND($AD79&gt;=HEX2DEC('Address Decoding'!$AJ$74),$AD79&lt;=HEX2DEC('Address Decoding'!$AK$74)),J$6,IF(AND($AD79&gt;HEX2DEC('Address Decoding'!$AK$74),$AD79&lt;=HEX2DEC('Address Decoding'!$AL$74)),"MIRROR",""))</f>
        <v/>
      </c>
      <c r="K79" s="143" t="str">
        <f>IF(AND($AD79&gt;=HEX2DEC('Address Decoding'!$AJ$75),$AD79&lt;=HEX2DEC('Address Decoding'!$AK$75)),K$6,IF(AND($AD79&gt;HEX2DEC('Address Decoding'!$AK$75),$AD79&lt;=HEX2DEC('Address Decoding'!$AL$75)),"MIRROR",""))</f>
        <v/>
      </c>
      <c r="L79" s="143" t="str">
        <f>IF(AND($AD79&gt;=HEX2DEC('Address Decoding'!$AJ$76),$AD79&lt;=HEX2DEC('Address Decoding'!$AK$76)),L$6,IF(AND($AD79&gt;HEX2DEC('Address Decoding'!$AK$76),$AD79&lt;=HEX2DEC('Address Decoding'!$AL$76)),"MIRROR",""))</f>
        <v/>
      </c>
      <c r="M79" s="143" t="str">
        <f>IF(AND($AD79&gt;=HEX2DEC('Address Decoding'!$AJ$77),$AD79&lt;=HEX2DEC('Address Decoding'!$AK$77)),M$6,IF(AND($AD79&gt;HEX2DEC('Address Decoding'!$AK$77),$AD79&lt;=HEX2DEC('Address Decoding'!$AL$77)),"MIRROR",""))</f>
        <v/>
      </c>
      <c r="N79" s="144" t="str">
        <f>IF(AND($AD79&gt;=HEX2DEC('Address Decoding'!$AJ$78),$AD79&lt;=HEX2DEC('Address Decoding'!$AK$78)),N$6,IF(AND($AD79&gt;HEX2DEC('Address Decoding'!$AK$78),$AD79&lt;=HEX2DEC('Address Decoding'!$AL$78)),"MIRROR",""))</f>
        <v/>
      </c>
      <c r="O79" s="145" t="str">
        <f>IF(AND($AD79&gt;=HEX2DEC('Address Decoding'!$AJ$79),$AD79&lt;=HEX2DEC('Address Decoding'!$AK$79)),O$6,IF(AND($AD79&gt;HEX2DEC('Address Decoding'!$AK$79),$AD79&lt;=HEX2DEC('Address Decoding'!$AL$79)),"MIRROR",""))</f>
        <v/>
      </c>
      <c r="P79" s="145" t="str">
        <f>IF(AND($AD79&gt;=HEX2DEC('Address Decoding'!$AJ$80),$AD79&lt;=HEX2DEC('Address Decoding'!$AK$80)),P$6,IF(AND($AD79&gt;HEX2DEC('Address Decoding'!$AK$80),$AD79&lt;=HEX2DEC('Address Decoding'!$AL$80)),"MIRROR",""))</f>
        <v/>
      </c>
      <c r="Q79" s="145" t="str">
        <f>IF(AND($AD79&gt;=HEX2DEC('Address Decoding'!$AJ$81),$AD79&lt;=HEX2DEC('Address Decoding'!$AK$81)),Q$6,IF(AND($AD79&gt;HEX2DEC('Address Decoding'!$AK$81),$AD79&lt;=HEX2DEC('Address Decoding'!$AL$81)),"MIRROR",""))</f>
        <v/>
      </c>
      <c r="R79" s="145" t="str">
        <f>IF(AND($AD79&gt;=HEX2DEC('Address Decoding'!$AJ$82),$AD79&lt;=HEX2DEC('Address Decoding'!$AK$82)),R$6,IF(AND($AD79&gt;HEX2DEC('Address Decoding'!$AK$82),$AD79&lt;=HEX2DEC('Address Decoding'!$AL$82)),"MIRROR",""))</f>
        <v/>
      </c>
      <c r="S79" s="145" t="str">
        <f>IF(AND($AD79&gt;=HEX2DEC('Address Decoding'!$AJ$83),$AD79&lt;=HEX2DEC('Address Decoding'!$AK$83)),S$6,IF(AND($AD79&gt;HEX2DEC('Address Decoding'!$AK$83),$AD79&lt;=HEX2DEC('Address Decoding'!$AL$83)),"MIRROR",""))</f>
        <v/>
      </c>
      <c r="T79" s="145" t="str">
        <f>IF(AND($AD79&gt;=HEX2DEC('Address Decoding'!$AJ$84),$AD79&lt;=HEX2DEC('Address Decoding'!$AK$84)),T$6,IF(AND($AD79&gt;HEX2DEC('Address Decoding'!$AK$84),$AD79&lt;=HEX2DEC('Address Decoding'!$AL$84)),"MIRROR",""))</f>
        <v/>
      </c>
      <c r="U79" s="145" t="str">
        <f>IF(AND($AD79&gt;=HEX2DEC('Address Decoding'!$AJ$85),$AD79&lt;=HEX2DEC('Address Decoding'!$AK$85)),U$6,IF(AND($AD79&gt;HEX2DEC('Address Decoding'!$AK$85),$AD79&lt;=HEX2DEC('Address Decoding'!$AL$85)),"MIRROR",""))</f>
        <v/>
      </c>
      <c r="V79" s="145" t="str">
        <f>IF(AND($AD79&gt;=HEX2DEC('Address Decoding'!$AJ$86),$AD79&lt;=HEX2DEC('Address Decoding'!$AK$86)),V$6,IF(AND($AD79&gt;HEX2DEC('Address Decoding'!$AK$86),$AD79&lt;=HEX2DEC('Address Decoding'!$AL$86)),"MIRROR",""))</f>
        <v/>
      </c>
      <c r="W79" s="145" t="str">
        <f>IF(AND($AD79&gt;=HEX2DEC('Address Decoding'!$AJ$87),$AD79&lt;=HEX2DEC('Address Decoding'!$AK$87)),W$6,IF(AND($AD79&gt;HEX2DEC('Address Decoding'!$AK$87),$AD79&lt;=HEX2DEC('Address Decoding'!$AL$87)),"MIRROR",""))</f>
        <v/>
      </c>
      <c r="X79" s="146" t="str">
        <f>IF(AND($AD79&gt;=HEX2DEC('Address Decoding'!$AJ$88),$AD79&lt;=HEX2DEC('Address Decoding'!$AK$88)),X$6,IF(AND($AD79&gt;HEX2DEC('Address Decoding'!$AK$88),$AD79&lt;=HEX2DEC('Address Decoding'!$AL$88)),"MIRROR",""))</f>
        <v/>
      </c>
      <c r="Y79" s="142" t="str">
        <f>IF(AND($AD79&gt;=HEX2DEC('Address Decoding'!$AJ$89),$AD79&lt;=HEX2DEC('Address Decoding'!$AK$89)),Y$6,IF(AND($AD79&gt;HEX2DEC('Address Decoding'!$AK$89),$AD79&lt;=HEX2DEC('Address Decoding'!$AL$89)),"MIRROR",""))</f>
        <v/>
      </c>
      <c r="Z79" s="143" t="str">
        <f>IF(AND(HEX2DEC('Address Decoding'!$AJ$95)&gt;=$AD79,HEX2DEC('Address Decoding'!$AK$95)&lt;=$AD80),Z$6,"")</f>
        <v/>
      </c>
      <c r="AA79" s="144" t="str">
        <f>IF(AND(HEX2DEC('Address Decoding'!$AJ$96)&gt;=$AD79,HEX2DEC('Address Decoding'!$AK$96)&lt;=$AD80),AA$6,"")</f>
        <v/>
      </c>
      <c r="AB79" s="130" t="str">
        <f t="shared" si="10"/>
        <v>OK</v>
      </c>
      <c r="AD79" s="162">
        <f t="shared" si="11"/>
        <v>36864</v>
      </c>
      <c r="AE79" s="163">
        <f t="shared" si="12"/>
        <v>0</v>
      </c>
    </row>
    <row r="80" spans="2:31">
      <c r="B80" s="139" t="str">
        <f t="shared" si="8"/>
        <v>00009200</v>
      </c>
      <c r="C80" s="140" t="s">
        <v>50</v>
      </c>
      <c r="D80" s="141" t="str">
        <f t="shared" si="9"/>
        <v>000093FF</v>
      </c>
      <c r="E80" s="142" t="str">
        <f>IF(AND($AD80&gt;=HEX2DEC('Address Decoding'!$AJ$69),$AD80&lt;=HEX2DEC('Address Decoding'!$AK$69)),E$6,IF(AND($AD80&gt;HEX2DEC('Address Decoding'!$AK$69),$AD80&lt;=HEX2DEC('Address Decoding'!$AL$69)),"MIRROR",""))</f>
        <v/>
      </c>
      <c r="F80" s="143" t="str">
        <f>IF(AND($AD80&gt;=HEX2DEC('Address Decoding'!$AJ$70),$AD80&lt;=HEX2DEC('Address Decoding'!$AK$70)),F$6,IF(AND($AD80&gt;HEX2DEC('Address Decoding'!$AK$70),$AD80&lt;=HEX2DEC('Address Decoding'!$AL$70)),"MIRROR",""))</f>
        <v/>
      </c>
      <c r="G80" s="143" t="str">
        <f>IF(AND($AD80&gt;=HEX2DEC('Address Decoding'!$AJ$71),$AD80&lt;=HEX2DEC('Address Decoding'!$AK$71)),G$6,IF(AND($AD80&gt;HEX2DEC('Address Decoding'!$AK$71),$AD80&lt;=HEX2DEC('Address Decoding'!$AL$71)),"MIRROR",""))</f>
        <v/>
      </c>
      <c r="H80" s="143" t="str">
        <f>IF(AND($AD80&gt;=HEX2DEC('Address Decoding'!$AJ$72),$AD80&lt;=HEX2DEC('Address Decoding'!$AK$72)),H$6,IF(AND($AD80&gt;HEX2DEC('Address Decoding'!$AK$72),$AD80&lt;=HEX2DEC('Address Decoding'!$AL$72)),"MIRROR",""))</f>
        <v/>
      </c>
      <c r="I80" s="143" t="str">
        <f>IF(AND($AD80&gt;=HEX2DEC('Address Decoding'!$AJ$73),$AD80&lt;=HEX2DEC('Address Decoding'!$AK$73)),I$6,IF(AND($AD80&gt;HEX2DEC('Address Decoding'!$AK$73),$AD80&lt;=HEX2DEC('Address Decoding'!$AL$73)),"MIRROR",""))</f>
        <v/>
      </c>
      <c r="J80" s="143" t="str">
        <f>IF(AND($AD80&gt;=HEX2DEC('Address Decoding'!$AJ$74),$AD80&lt;=HEX2DEC('Address Decoding'!$AK$74)),J$6,IF(AND($AD80&gt;HEX2DEC('Address Decoding'!$AK$74),$AD80&lt;=HEX2DEC('Address Decoding'!$AL$74)),"MIRROR",""))</f>
        <v/>
      </c>
      <c r="K80" s="143" t="str">
        <f>IF(AND($AD80&gt;=HEX2DEC('Address Decoding'!$AJ$75),$AD80&lt;=HEX2DEC('Address Decoding'!$AK$75)),K$6,IF(AND($AD80&gt;HEX2DEC('Address Decoding'!$AK$75),$AD80&lt;=HEX2DEC('Address Decoding'!$AL$75)),"MIRROR",""))</f>
        <v/>
      </c>
      <c r="L80" s="143" t="str">
        <f>IF(AND($AD80&gt;=HEX2DEC('Address Decoding'!$AJ$76),$AD80&lt;=HEX2DEC('Address Decoding'!$AK$76)),L$6,IF(AND($AD80&gt;HEX2DEC('Address Decoding'!$AK$76),$AD80&lt;=HEX2DEC('Address Decoding'!$AL$76)),"MIRROR",""))</f>
        <v/>
      </c>
      <c r="M80" s="143" t="str">
        <f>IF(AND($AD80&gt;=HEX2DEC('Address Decoding'!$AJ$77),$AD80&lt;=HEX2DEC('Address Decoding'!$AK$77)),M$6,IF(AND($AD80&gt;HEX2DEC('Address Decoding'!$AK$77),$AD80&lt;=HEX2DEC('Address Decoding'!$AL$77)),"MIRROR",""))</f>
        <v/>
      </c>
      <c r="N80" s="144" t="str">
        <f>IF(AND($AD80&gt;=HEX2DEC('Address Decoding'!$AJ$78),$AD80&lt;=HEX2DEC('Address Decoding'!$AK$78)),N$6,IF(AND($AD80&gt;HEX2DEC('Address Decoding'!$AK$78),$AD80&lt;=HEX2DEC('Address Decoding'!$AL$78)),"MIRROR",""))</f>
        <v/>
      </c>
      <c r="O80" s="145" t="str">
        <f>IF(AND($AD80&gt;=HEX2DEC('Address Decoding'!$AJ$79),$AD80&lt;=HEX2DEC('Address Decoding'!$AK$79)),O$6,IF(AND($AD80&gt;HEX2DEC('Address Decoding'!$AK$79),$AD80&lt;=HEX2DEC('Address Decoding'!$AL$79)),"MIRROR",""))</f>
        <v/>
      </c>
      <c r="P80" s="145" t="str">
        <f>IF(AND($AD80&gt;=HEX2DEC('Address Decoding'!$AJ$80),$AD80&lt;=HEX2DEC('Address Decoding'!$AK$80)),P$6,IF(AND($AD80&gt;HEX2DEC('Address Decoding'!$AK$80),$AD80&lt;=HEX2DEC('Address Decoding'!$AL$80)),"MIRROR",""))</f>
        <v/>
      </c>
      <c r="Q80" s="145" t="str">
        <f>IF(AND($AD80&gt;=HEX2DEC('Address Decoding'!$AJ$81),$AD80&lt;=HEX2DEC('Address Decoding'!$AK$81)),Q$6,IF(AND($AD80&gt;HEX2DEC('Address Decoding'!$AK$81),$AD80&lt;=HEX2DEC('Address Decoding'!$AL$81)),"MIRROR",""))</f>
        <v/>
      </c>
      <c r="R80" s="145" t="str">
        <f>IF(AND($AD80&gt;=HEX2DEC('Address Decoding'!$AJ$82),$AD80&lt;=HEX2DEC('Address Decoding'!$AK$82)),R$6,IF(AND($AD80&gt;HEX2DEC('Address Decoding'!$AK$82),$AD80&lt;=HEX2DEC('Address Decoding'!$AL$82)),"MIRROR",""))</f>
        <v/>
      </c>
      <c r="S80" s="145" t="str">
        <f>IF(AND($AD80&gt;=HEX2DEC('Address Decoding'!$AJ$83),$AD80&lt;=HEX2DEC('Address Decoding'!$AK$83)),S$6,IF(AND($AD80&gt;HEX2DEC('Address Decoding'!$AK$83),$AD80&lt;=HEX2DEC('Address Decoding'!$AL$83)),"MIRROR",""))</f>
        <v/>
      </c>
      <c r="T80" s="145" t="str">
        <f>IF(AND($AD80&gt;=HEX2DEC('Address Decoding'!$AJ$84),$AD80&lt;=HEX2DEC('Address Decoding'!$AK$84)),T$6,IF(AND($AD80&gt;HEX2DEC('Address Decoding'!$AK$84),$AD80&lt;=HEX2DEC('Address Decoding'!$AL$84)),"MIRROR",""))</f>
        <v/>
      </c>
      <c r="U80" s="145" t="str">
        <f>IF(AND($AD80&gt;=HEX2DEC('Address Decoding'!$AJ$85),$AD80&lt;=HEX2DEC('Address Decoding'!$AK$85)),U$6,IF(AND($AD80&gt;HEX2DEC('Address Decoding'!$AK$85),$AD80&lt;=HEX2DEC('Address Decoding'!$AL$85)),"MIRROR",""))</f>
        <v/>
      </c>
      <c r="V80" s="145" t="str">
        <f>IF(AND($AD80&gt;=HEX2DEC('Address Decoding'!$AJ$86),$AD80&lt;=HEX2DEC('Address Decoding'!$AK$86)),V$6,IF(AND($AD80&gt;HEX2DEC('Address Decoding'!$AK$86),$AD80&lt;=HEX2DEC('Address Decoding'!$AL$86)),"MIRROR",""))</f>
        <v/>
      </c>
      <c r="W80" s="145" t="str">
        <f>IF(AND($AD80&gt;=HEX2DEC('Address Decoding'!$AJ$87),$AD80&lt;=HEX2DEC('Address Decoding'!$AK$87)),W$6,IF(AND($AD80&gt;HEX2DEC('Address Decoding'!$AK$87),$AD80&lt;=HEX2DEC('Address Decoding'!$AL$87)),"MIRROR",""))</f>
        <v/>
      </c>
      <c r="X80" s="146" t="str">
        <f>IF(AND($AD80&gt;=HEX2DEC('Address Decoding'!$AJ$88),$AD80&lt;=HEX2DEC('Address Decoding'!$AK$88)),X$6,IF(AND($AD80&gt;HEX2DEC('Address Decoding'!$AK$88),$AD80&lt;=HEX2DEC('Address Decoding'!$AL$88)),"MIRROR",""))</f>
        <v/>
      </c>
      <c r="Y80" s="142" t="str">
        <f>IF(AND($AD80&gt;=HEX2DEC('Address Decoding'!$AJ$89),$AD80&lt;=HEX2DEC('Address Decoding'!$AK$89)),Y$6,IF(AND($AD80&gt;HEX2DEC('Address Decoding'!$AK$89),$AD80&lt;=HEX2DEC('Address Decoding'!$AL$89)),"MIRROR",""))</f>
        <v/>
      </c>
      <c r="Z80" s="143" t="str">
        <f>IF(AND(HEX2DEC('Address Decoding'!$AJ$95)&gt;=$AD80,HEX2DEC('Address Decoding'!$AK$95)&lt;=$AD81),Z$6,"")</f>
        <v/>
      </c>
      <c r="AA80" s="144" t="str">
        <f>IF(AND(HEX2DEC('Address Decoding'!$AJ$96)&gt;=$AD80,HEX2DEC('Address Decoding'!$AK$96)&lt;=$AD81),AA$6,"")</f>
        <v/>
      </c>
      <c r="AB80" s="130" t="str">
        <f t="shared" si="10"/>
        <v>OK</v>
      </c>
      <c r="AD80" s="162">
        <f t="shared" si="11"/>
        <v>37376</v>
      </c>
      <c r="AE80" s="163">
        <f t="shared" si="12"/>
        <v>0</v>
      </c>
    </row>
    <row r="81" spans="2:31">
      <c r="B81" s="139" t="str">
        <f t="shared" si="8"/>
        <v>00009400</v>
      </c>
      <c r="C81" s="140" t="s">
        <v>50</v>
      </c>
      <c r="D81" s="141" t="str">
        <f t="shared" si="9"/>
        <v>000095FF</v>
      </c>
      <c r="E81" s="142" t="str">
        <f>IF(AND($AD81&gt;=HEX2DEC('Address Decoding'!$AJ$69),$AD81&lt;=HEX2DEC('Address Decoding'!$AK$69)),E$6,IF(AND($AD81&gt;HEX2DEC('Address Decoding'!$AK$69),$AD81&lt;=HEX2DEC('Address Decoding'!$AL$69)),"MIRROR",""))</f>
        <v/>
      </c>
      <c r="F81" s="143" t="str">
        <f>IF(AND($AD81&gt;=HEX2DEC('Address Decoding'!$AJ$70),$AD81&lt;=HEX2DEC('Address Decoding'!$AK$70)),F$6,IF(AND($AD81&gt;HEX2DEC('Address Decoding'!$AK$70),$AD81&lt;=HEX2DEC('Address Decoding'!$AL$70)),"MIRROR",""))</f>
        <v/>
      </c>
      <c r="G81" s="143" t="str">
        <f>IF(AND($AD81&gt;=HEX2DEC('Address Decoding'!$AJ$71),$AD81&lt;=HEX2DEC('Address Decoding'!$AK$71)),G$6,IF(AND($AD81&gt;HEX2DEC('Address Decoding'!$AK$71),$AD81&lt;=HEX2DEC('Address Decoding'!$AL$71)),"MIRROR",""))</f>
        <v/>
      </c>
      <c r="H81" s="143" t="str">
        <f>IF(AND($AD81&gt;=HEX2DEC('Address Decoding'!$AJ$72),$AD81&lt;=HEX2DEC('Address Decoding'!$AK$72)),H$6,IF(AND($AD81&gt;HEX2DEC('Address Decoding'!$AK$72),$AD81&lt;=HEX2DEC('Address Decoding'!$AL$72)),"MIRROR",""))</f>
        <v/>
      </c>
      <c r="I81" s="143" t="str">
        <f>IF(AND($AD81&gt;=HEX2DEC('Address Decoding'!$AJ$73),$AD81&lt;=HEX2DEC('Address Decoding'!$AK$73)),I$6,IF(AND($AD81&gt;HEX2DEC('Address Decoding'!$AK$73),$AD81&lt;=HEX2DEC('Address Decoding'!$AL$73)),"MIRROR",""))</f>
        <v/>
      </c>
      <c r="J81" s="143" t="str">
        <f>IF(AND($AD81&gt;=HEX2DEC('Address Decoding'!$AJ$74),$AD81&lt;=HEX2DEC('Address Decoding'!$AK$74)),J$6,IF(AND($AD81&gt;HEX2DEC('Address Decoding'!$AK$74),$AD81&lt;=HEX2DEC('Address Decoding'!$AL$74)),"MIRROR",""))</f>
        <v/>
      </c>
      <c r="K81" s="143" t="str">
        <f>IF(AND($AD81&gt;=HEX2DEC('Address Decoding'!$AJ$75),$AD81&lt;=HEX2DEC('Address Decoding'!$AK$75)),K$6,IF(AND($AD81&gt;HEX2DEC('Address Decoding'!$AK$75),$AD81&lt;=HEX2DEC('Address Decoding'!$AL$75)),"MIRROR",""))</f>
        <v/>
      </c>
      <c r="L81" s="143" t="str">
        <f>IF(AND($AD81&gt;=HEX2DEC('Address Decoding'!$AJ$76),$AD81&lt;=HEX2DEC('Address Decoding'!$AK$76)),L$6,IF(AND($AD81&gt;HEX2DEC('Address Decoding'!$AK$76),$AD81&lt;=HEX2DEC('Address Decoding'!$AL$76)),"MIRROR",""))</f>
        <v/>
      </c>
      <c r="M81" s="143" t="str">
        <f>IF(AND($AD81&gt;=HEX2DEC('Address Decoding'!$AJ$77),$AD81&lt;=HEX2DEC('Address Decoding'!$AK$77)),M$6,IF(AND($AD81&gt;HEX2DEC('Address Decoding'!$AK$77),$AD81&lt;=HEX2DEC('Address Decoding'!$AL$77)),"MIRROR",""))</f>
        <v/>
      </c>
      <c r="N81" s="144" t="str">
        <f>IF(AND($AD81&gt;=HEX2DEC('Address Decoding'!$AJ$78),$AD81&lt;=HEX2DEC('Address Decoding'!$AK$78)),N$6,IF(AND($AD81&gt;HEX2DEC('Address Decoding'!$AK$78),$AD81&lt;=HEX2DEC('Address Decoding'!$AL$78)),"MIRROR",""))</f>
        <v/>
      </c>
      <c r="O81" s="145" t="str">
        <f>IF(AND($AD81&gt;=HEX2DEC('Address Decoding'!$AJ$79),$AD81&lt;=HEX2DEC('Address Decoding'!$AK$79)),O$6,IF(AND($AD81&gt;HEX2DEC('Address Decoding'!$AK$79),$AD81&lt;=HEX2DEC('Address Decoding'!$AL$79)),"MIRROR",""))</f>
        <v/>
      </c>
      <c r="P81" s="145" t="str">
        <f>IF(AND($AD81&gt;=HEX2DEC('Address Decoding'!$AJ$80),$AD81&lt;=HEX2DEC('Address Decoding'!$AK$80)),P$6,IF(AND($AD81&gt;HEX2DEC('Address Decoding'!$AK$80),$AD81&lt;=HEX2DEC('Address Decoding'!$AL$80)),"MIRROR",""))</f>
        <v/>
      </c>
      <c r="Q81" s="145" t="str">
        <f>IF(AND($AD81&gt;=HEX2DEC('Address Decoding'!$AJ$81),$AD81&lt;=HEX2DEC('Address Decoding'!$AK$81)),Q$6,IF(AND($AD81&gt;HEX2DEC('Address Decoding'!$AK$81),$AD81&lt;=HEX2DEC('Address Decoding'!$AL$81)),"MIRROR",""))</f>
        <v/>
      </c>
      <c r="R81" s="145" t="str">
        <f>IF(AND($AD81&gt;=HEX2DEC('Address Decoding'!$AJ$82),$AD81&lt;=HEX2DEC('Address Decoding'!$AK$82)),R$6,IF(AND($AD81&gt;HEX2DEC('Address Decoding'!$AK$82),$AD81&lt;=HEX2DEC('Address Decoding'!$AL$82)),"MIRROR",""))</f>
        <v/>
      </c>
      <c r="S81" s="145" t="str">
        <f>IF(AND($AD81&gt;=HEX2DEC('Address Decoding'!$AJ$83),$AD81&lt;=HEX2DEC('Address Decoding'!$AK$83)),S$6,IF(AND($AD81&gt;HEX2DEC('Address Decoding'!$AK$83),$AD81&lt;=HEX2DEC('Address Decoding'!$AL$83)),"MIRROR",""))</f>
        <v/>
      </c>
      <c r="T81" s="145" t="str">
        <f>IF(AND($AD81&gt;=HEX2DEC('Address Decoding'!$AJ$84),$AD81&lt;=HEX2DEC('Address Decoding'!$AK$84)),T$6,IF(AND($AD81&gt;HEX2DEC('Address Decoding'!$AK$84),$AD81&lt;=HEX2DEC('Address Decoding'!$AL$84)),"MIRROR",""))</f>
        <v/>
      </c>
      <c r="U81" s="145" t="str">
        <f>IF(AND($AD81&gt;=HEX2DEC('Address Decoding'!$AJ$85),$AD81&lt;=HEX2DEC('Address Decoding'!$AK$85)),U$6,IF(AND($AD81&gt;HEX2DEC('Address Decoding'!$AK$85),$AD81&lt;=HEX2DEC('Address Decoding'!$AL$85)),"MIRROR",""))</f>
        <v/>
      </c>
      <c r="V81" s="145" t="str">
        <f>IF(AND($AD81&gt;=HEX2DEC('Address Decoding'!$AJ$86),$AD81&lt;=HEX2DEC('Address Decoding'!$AK$86)),V$6,IF(AND($AD81&gt;HEX2DEC('Address Decoding'!$AK$86),$AD81&lt;=HEX2DEC('Address Decoding'!$AL$86)),"MIRROR",""))</f>
        <v/>
      </c>
      <c r="W81" s="145" t="str">
        <f>IF(AND($AD81&gt;=HEX2DEC('Address Decoding'!$AJ$87),$AD81&lt;=HEX2DEC('Address Decoding'!$AK$87)),W$6,IF(AND($AD81&gt;HEX2DEC('Address Decoding'!$AK$87),$AD81&lt;=HEX2DEC('Address Decoding'!$AL$87)),"MIRROR",""))</f>
        <v/>
      </c>
      <c r="X81" s="146" t="str">
        <f>IF(AND($AD81&gt;=HEX2DEC('Address Decoding'!$AJ$88),$AD81&lt;=HEX2DEC('Address Decoding'!$AK$88)),X$6,IF(AND($AD81&gt;HEX2DEC('Address Decoding'!$AK$88),$AD81&lt;=HEX2DEC('Address Decoding'!$AL$88)),"MIRROR",""))</f>
        <v/>
      </c>
      <c r="Y81" s="142" t="str">
        <f>IF(AND($AD81&gt;=HEX2DEC('Address Decoding'!$AJ$89),$AD81&lt;=HEX2DEC('Address Decoding'!$AK$89)),Y$6,IF(AND($AD81&gt;HEX2DEC('Address Decoding'!$AK$89),$AD81&lt;=HEX2DEC('Address Decoding'!$AL$89)),"MIRROR",""))</f>
        <v/>
      </c>
      <c r="Z81" s="143" t="str">
        <f>IF(AND(HEX2DEC('Address Decoding'!$AJ$95)&gt;=$AD81,HEX2DEC('Address Decoding'!$AK$95)&lt;=$AD82),Z$6,"")</f>
        <v/>
      </c>
      <c r="AA81" s="144" t="str">
        <f>IF(AND(HEX2DEC('Address Decoding'!$AJ$96)&gt;=$AD81,HEX2DEC('Address Decoding'!$AK$96)&lt;=$AD82),AA$6,"")</f>
        <v/>
      </c>
      <c r="AB81" s="130" t="str">
        <f t="shared" si="10"/>
        <v>OK</v>
      </c>
      <c r="AD81" s="162">
        <f t="shared" si="11"/>
        <v>37888</v>
      </c>
      <c r="AE81" s="163">
        <f t="shared" si="12"/>
        <v>0</v>
      </c>
    </row>
    <row r="82" spans="2:31">
      <c r="B82" s="139" t="str">
        <f t="shared" si="8"/>
        <v>00009600</v>
      </c>
      <c r="C82" s="140" t="s">
        <v>50</v>
      </c>
      <c r="D82" s="141" t="str">
        <f t="shared" si="9"/>
        <v>000097FF</v>
      </c>
      <c r="E82" s="142" t="str">
        <f>IF(AND($AD82&gt;=HEX2DEC('Address Decoding'!$AJ$69),$AD82&lt;=HEX2DEC('Address Decoding'!$AK$69)),E$6,IF(AND($AD82&gt;HEX2DEC('Address Decoding'!$AK$69),$AD82&lt;=HEX2DEC('Address Decoding'!$AL$69)),"MIRROR",""))</f>
        <v/>
      </c>
      <c r="F82" s="143" t="str">
        <f>IF(AND($AD82&gt;=HEX2DEC('Address Decoding'!$AJ$70),$AD82&lt;=HEX2DEC('Address Decoding'!$AK$70)),F$6,IF(AND($AD82&gt;HEX2DEC('Address Decoding'!$AK$70),$AD82&lt;=HEX2DEC('Address Decoding'!$AL$70)),"MIRROR",""))</f>
        <v/>
      </c>
      <c r="G82" s="143" t="str">
        <f>IF(AND($AD82&gt;=HEX2DEC('Address Decoding'!$AJ$71),$AD82&lt;=HEX2DEC('Address Decoding'!$AK$71)),G$6,IF(AND($AD82&gt;HEX2DEC('Address Decoding'!$AK$71),$AD82&lt;=HEX2DEC('Address Decoding'!$AL$71)),"MIRROR",""))</f>
        <v/>
      </c>
      <c r="H82" s="143" t="str">
        <f>IF(AND($AD82&gt;=HEX2DEC('Address Decoding'!$AJ$72),$AD82&lt;=HEX2DEC('Address Decoding'!$AK$72)),H$6,IF(AND($AD82&gt;HEX2DEC('Address Decoding'!$AK$72),$AD82&lt;=HEX2DEC('Address Decoding'!$AL$72)),"MIRROR",""))</f>
        <v/>
      </c>
      <c r="I82" s="143" t="str">
        <f>IF(AND($AD82&gt;=HEX2DEC('Address Decoding'!$AJ$73),$AD82&lt;=HEX2DEC('Address Decoding'!$AK$73)),I$6,IF(AND($AD82&gt;HEX2DEC('Address Decoding'!$AK$73),$AD82&lt;=HEX2DEC('Address Decoding'!$AL$73)),"MIRROR",""))</f>
        <v/>
      </c>
      <c r="J82" s="143" t="str">
        <f>IF(AND($AD82&gt;=HEX2DEC('Address Decoding'!$AJ$74),$AD82&lt;=HEX2DEC('Address Decoding'!$AK$74)),J$6,IF(AND($AD82&gt;HEX2DEC('Address Decoding'!$AK$74),$AD82&lt;=HEX2DEC('Address Decoding'!$AL$74)),"MIRROR",""))</f>
        <v/>
      </c>
      <c r="K82" s="143" t="str">
        <f>IF(AND($AD82&gt;=HEX2DEC('Address Decoding'!$AJ$75),$AD82&lt;=HEX2DEC('Address Decoding'!$AK$75)),K$6,IF(AND($AD82&gt;HEX2DEC('Address Decoding'!$AK$75),$AD82&lt;=HEX2DEC('Address Decoding'!$AL$75)),"MIRROR",""))</f>
        <v/>
      </c>
      <c r="L82" s="143" t="str">
        <f>IF(AND($AD82&gt;=HEX2DEC('Address Decoding'!$AJ$76),$AD82&lt;=HEX2DEC('Address Decoding'!$AK$76)),L$6,IF(AND($AD82&gt;HEX2DEC('Address Decoding'!$AK$76),$AD82&lt;=HEX2DEC('Address Decoding'!$AL$76)),"MIRROR",""))</f>
        <v/>
      </c>
      <c r="M82" s="143" t="str">
        <f>IF(AND($AD82&gt;=HEX2DEC('Address Decoding'!$AJ$77),$AD82&lt;=HEX2DEC('Address Decoding'!$AK$77)),M$6,IF(AND($AD82&gt;HEX2DEC('Address Decoding'!$AK$77),$AD82&lt;=HEX2DEC('Address Decoding'!$AL$77)),"MIRROR",""))</f>
        <v/>
      </c>
      <c r="N82" s="144" t="str">
        <f>IF(AND($AD82&gt;=HEX2DEC('Address Decoding'!$AJ$78),$AD82&lt;=HEX2DEC('Address Decoding'!$AK$78)),N$6,IF(AND($AD82&gt;HEX2DEC('Address Decoding'!$AK$78),$AD82&lt;=HEX2DEC('Address Decoding'!$AL$78)),"MIRROR",""))</f>
        <v/>
      </c>
      <c r="O82" s="145" t="str">
        <f>IF(AND($AD82&gt;=HEX2DEC('Address Decoding'!$AJ$79),$AD82&lt;=HEX2DEC('Address Decoding'!$AK$79)),O$6,IF(AND($AD82&gt;HEX2DEC('Address Decoding'!$AK$79),$AD82&lt;=HEX2DEC('Address Decoding'!$AL$79)),"MIRROR",""))</f>
        <v/>
      </c>
      <c r="P82" s="145" t="str">
        <f>IF(AND($AD82&gt;=HEX2DEC('Address Decoding'!$AJ$80),$AD82&lt;=HEX2DEC('Address Decoding'!$AK$80)),P$6,IF(AND($AD82&gt;HEX2DEC('Address Decoding'!$AK$80),$AD82&lt;=HEX2DEC('Address Decoding'!$AL$80)),"MIRROR",""))</f>
        <v/>
      </c>
      <c r="Q82" s="145" t="str">
        <f>IF(AND($AD82&gt;=HEX2DEC('Address Decoding'!$AJ$81),$AD82&lt;=HEX2DEC('Address Decoding'!$AK$81)),Q$6,IF(AND($AD82&gt;HEX2DEC('Address Decoding'!$AK$81),$AD82&lt;=HEX2DEC('Address Decoding'!$AL$81)),"MIRROR",""))</f>
        <v/>
      </c>
      <c r="R82" s="145" t="str">
        <f>IF(AND($AD82&gt;=HEX2DEC('Address Decoding'!$AJ$82),$AD82&lt;=HEX2DEC('Address Decoding'!$AK$82)),R$6,IF(AND($AD82&gt;HEX2DEC('Address Decoding'!$AK$82),$AD82&lt;=HEX2DEC('Address Decoding'!$AL$82)),"MIRROR",""))</f>
        <v/>
      </c>
      <c r="S82" s="145" t="str">
        <f>IF(AND($AD82&gt;=HEX2DEC('Address Decoding'!$AJ$83),$AD82&lt;=HEX2DEC('Address Decoding'!$AK$83)),S$6,IF(AND($AD82&gt;HEX2DEC('Address Decoding'!$AK$83),$AD82&lt;=HEX2DEC('Address Decoding'!$AL$83)),"MIRROR",""))</f>
        <v/>
      </c>
      <c r="T82" s="145" t="str">
        <f>IF(AND($AD82&gt;=HEX2DEC('Address Decoding'!$AJ$84),$AD82&lt;=HEX2DEC('Address Decoding'!$AK$84)),T$6,IF(AND($AD82&gt;HEX2DEC('Address Decoding'!$AK$84),$AD82&lt;=HEX2DEC('Address Decoding'!$AL$84)),"MIRROR",""))</f>
        <v/>
      </c>
      <c r="U82" s="145" t="str">
        <f>IF(AND($AD82&gt;=HEX2DEC('Address Decoding'!$AJ$85),$AD82&lt;=HEX2DEC('Address Decoding'!$AK$85)),U$6,IF(AND($AD82&gt;HEX2DEC('Address Decoding'!$AK$85),$AD82&lt;=HEX2DEC('Address Decoding'!$AL$85)),"MIRROR",""))</f>
        <v/>
      </c>
      <c r="V82" s="145" t="str">
        <f>IF(AND($AD82&gt;=HEX2DEC('Address Decoding'!$AJ$86),$AD82&lt;=HEX2DEC('Address Decoding'!$AK$86)),V$6,IF(AND($AD82&gt;HEX2DEC('Address Decoding'!$AK$86),$AD82&lt;=HEX2DEC('Address Decoding'!$AL$86)),"MIRROR",""))</f>
        <v/>
      </c>
      <c r="W82" s="145" t="str">
        <f>IF(AND($AD82&gt;=HEX2DEC('Address Decoding'!$AJ$87),$AD82&lt;=HEX2DEC('Address Decoding'!$AK$87)),W$6,IF(AND($AD82&gt;HEX2DEC('Address Decoding'!$AK$87),$AD82&lt;=HEX2DEC('Address Decoding'!$AL$87)),"MIRROR",""))</f>
        <v/>
      </c>
      <c r="X82" s="146" t="str">
        <f>IF(AND($AD82&gt;=HEX2DEC('Address Decoding'!$AJ$88),$AD82&lt;=HEX2DEC('Address Decoding'!$AK$88)),X$6,IF(AND($AD82&gt;HEX2DEC('Address Decoding'!$AK$88),$AD82&lt;=HEX2DEC('Address Decoding'!$AL$88)),"MIRROR",""))</f>
        <v/>
      </c>
      <c r="Y82" s="142" t="str">
        <f>IF(AND($AD82&gt;=HEX2DEC('Address Decoding'!$AJ$89),$AD82&lt;=HEX2DEC('Address Decoding'!$AK$89)),Y$6,IF(AND($AD82&gt;HEX2DEC('Address Decoding'!$AK$89),$AD82&lt;=HEX2DEC('Address Decoding'!$AL$89)),"MIRROR",""))</f>
        <v/>
      </c>
      <c r="Z82" s="143" t="str">
        <f>IF(AND(HEX2DEC('Address Decoding'!$AJ$95)&gt;=$AD82,HEX2DEC('Address Decoding'!$AK$95)&lt;=$AD83),Z$6,"")</f>
        <v/>
      </c>
      <c r="AA82" s="144" t="str">
        <f>IF(AND(HEX2DEC('Address Decoding'!$AJ$96)&gt;=$AD82,HEX2DEC('Address Decoding'!$AK$96)&lt;=$AD83),AA$6,"")</f>
        <v/>
      </c>
      <c r="AB82" s="130" t="str">
        <f t="shared" si="10"/>
        <v>OK</v>
      </c>
      <c r="AD82" s="162">
        <f t="shared" si="11"/>
        <v>38400</v>
      </c>
      <c r="AE82" s="163">
        <f t="shared" si="12"/>
        <v>0</v>
      </c>
    </row>
    <row r="83" spans="2:31">
      <c r="B83" s="139" t="str">
        <f t="shared" si="8"/>
        <v>00009800</v>
      </c>
      <c r="C83" s="140" t="s">
        <v>50</v>
      </c>
      <c r="D83" s="141" t="str">
        <f t="shared" si="9"/>
        <v>000099FF</v>
      </c>
      <c r="E83" s="142" t="str">
        <f>IF(AND($AD83&gt;=HEX2DEC('Address Decoding'!$AJ$69),$AD83&lt;=HEX2DEC('Address Decoding'!$AK$69)),E$6,IF(AND($AD83&gt;HEX2DEC('Address Decoding'!$AK$69),$AD83&lt;=HEX2DEC('Address Decoding'!$AL$69)),"MIRROR",""))</f>
        <v/>
      </c>
      <c r="F83" s="143" t="str">
        <f>IF(AND($AD83&gt;=HEX2DEC('Address Decoding'!$AJ$70),$AD83&lt;=HEX2DEC('Address Decoding'!$AK$70)),F$6,IF(AND($AD83&gt;HEX2DEC('Address Decoding'!$AK$70),$AD83&lt;=HEX2DEC('Address Decoding'!$AL$70)),"MIRROR",""))</f>
        <v/>
      </c>
      <c r="G83" s="143" t="str">
        <f>IF(AND($AD83&gt;=HEX2DEC('Address Decoding'!$AJ$71),$AD83&lt;=HEX2DEC('Address Decoding'!$AK$71)),G$6,IF(AND($AD83&gt;HEX2DEC('Address Decoding'!$AK$71),$AD83&lt;=HEX2DEC('Address Decoding'!$AL$71)),"MIRROR",""))</f>
        <v/>
      </c>
      <c r="H83" s="143" t="str">
        <f>IF(AND($AD83&gt;=HEX2DEC('Address Decoding'!$AJ$72),$AD83&lt;=HEX2DEC('Address Decoding'!$AK$72)),H$6,IF(AND($AD83&gt;HEX2DEC('Address Decoding'!$AK$72),$AD83&lt;=HEX2DEC('Address Decoding'!$AL$72)),"MIRROR",""))</f>
        <v/>
      </c>
      <c r="I83" s="143" t="str">
        <f>IF(AND($AD83&gt;=HEX2DEC('Address Decoding'!$AJ$73),$AD83&lt;=HEX2DEC('Address Decoding'!$AK$73)),I$6,IF(AND($AD83&gt;HEX2DEC('Address Decoding'!$AK$73),$AD83&lt;=HEX2DEC('Address Decoding'!$AL$73)),"MIRROR",""))</f>
        <v/>
      </c>
      <c r="J83" s="143" t="str">
        <f>IF(AND($AD83&gt;=HEX2DEC('Address Decoding'!$AJ$74),$AD83&lt;=HEX2DEC('Address Decoding'!$AK$74)),J$6,IF(AND($AD83&gt;HEX2DEC('Address Decoding'!$AK$74),$AD83&lt;=HEX2DEC('Address Decoding'!$AL$74)),"MIRROR",""))</f>
        <v/>
      </c>
      <c r="K83" s="143" t="str">
        <f>IF(AND($AD83&gt;=HEX2DEC('Address Decoding'!$AJ$75),$AD83&lt;=HEX2DEC('Address Decoding'!$AK$75)),K$6,IF(AND($AD83&gt;HEX2DEC('Address Decoding'!$AK$75),$AD83&lt;=HEX2DEC('Address Decoding'!$AL$75)),"MIRROR",""))</f>
        <v/>
      </c>
      <c r="L83" s="143" t="str">
        <f>IF(AND($AD83&gt;=HEX2DEC('Address Decoding'!$AJ$76),$AD83&lt;=HEX2DEC('Address Decoding'!$AK$76)),L$6,IF(AND($AD83&gt;HEX2DEC('Address Decoding'!$AK$76),$AD83&lt;=HEX2DEC('Address Decoding'!$AL$76)),"MIRROR",""))</f>
        <v/>
      </c>
      <c r="M83" s="143" t="str">
        <f>IF(AND($AD83&gt;=HEX2DEC('Address Decoding'!$AJ$77),$AD83&lt;=HEX2DEC('Address Decoding'!$AK$77)),M$6,IF(AND($AD83&gt;HEX2DEC('Address Decoding'!$AK$77),$AD83&lt;=HEX2DEC('Address Decoding'!$AL$77)),"MIRROR",""))</f>
        <v/>
      </c>
      <c r="N83" s="144" t="str">
        <f>IF(AND($AD83&gt;=HEX2DEC('Address Decoding'!$AJ$78),$AD83&lt;=HEX2DEC('Address Decoding'!$AK$78)),N$6,IF(AND($AD83&gt;HEX2DEC('Address Decoding'!$AK$78),$AD83&lt;=HEX2DEC('Address Decoding'!$AL$78)),"MIRROR",""))</f>
        <v/>
      </c>
      <c r="O83" s="145" t="str">
        <f>IF(AND($AD83&gt;=HEX2DEC('Address Decoding'!$AJ$79),$AD83&lt;=HEX2DEC('Address Decoding'!$AK$79)),O$6,IF(AND($AD83&gt;HEX2DEC('Address Decoding'!$AK$79),$AD83&lt;=HEX2DEC('Address Decoding'!$AL$79)),"MIRROR",""))</f>
        <v/>
      </c>
      <c r="P83" s="145" t="str">
        <f>IF(AND($AD83&gt;=HEX2DEC('Address Decoding'!$AJ$80),$AD83&lt;=HEX2DEC('Address Decoding'!$AK$80)),P$6,IF(AND($AD83&gt;HEX2DEC('Address Decoding'!$AK$80),$AD83&lt;=HEX2DEC('Address Decoding'!$AL$80)),"MIRROR",""))</f>
        <v/>
      </c>
      <c r="Q83" s="145" t="str">
        <f>IF(AND($AD83&gt;=HEX2DEC('Address Decoding'!$AJ$81),$AD83&lt;=HEX2DEC('Address Decoding'!$AK$81)),Q$6,IF(AND($AD83&gt;HEX2DEC('Address Decoding'!$AK$81),$AD83&lt;=HEX2DEC('Address Decoding'!$AL$81)),"MIRROR",""))</f>
        <v/>
      </c>
      <c r="R83" s="145" t="str">
        <f>IF(AND($AD83&gt;=HEX2DEC('Address Decoding'!$AJ$82),$AD83&lt;=HEX2DEC('Address Decoding'!$AK$82)),R$6,IF(AND($AD83&gt;HEX2DEC('Address Decoding'!$AK$82),$AD83&lt;=HEX2DEC('Address Decoding'!$AL$82)),"MIRROR",""))</f>
        <v/>
      </c>
      <c r="S83" s="145" t="str">
        <f>IF(AND($AD83&gt;=HEX2DEC('Address Decoding'!$AJ$83),$AD83&lt;=HEX2DEC('Address Decoding'!$AK$83)),S$6,IF(AND($AD83&gt;HEX2DEC('Address Decoding'!$AK$83),$AD83&lt;=HEX2DEC('Address Decoding'!$AL$83)),"MIRROR",""))</f>
        <v/>
      </c>
      <c r="T83" s="145" t="str">
        <f>IF(AND($AD83&gt;=HEX2DEC('Address Decoding'!$AJ$84),$AD83&lt;=HEX2DEC('Address Decoding'!$AK$84)),T$6,IF(AND($AD83&gt;HEX2DEC('Address Decoding'!$AK$84),$AD83&lt;=HEX2DEC('Address Decoding'!$AL$84)),"MIRROR",""))</f>
        <v/>
      </c>
      <c r="U83" s="145" t="str">
        <f>IF(AND($AD83&gt;=HEX2DEC('Address Decoding'!$AJ$85),$AD83&lt;=HEX2DEC('Address Decoding'!$AK$85)),U$6,IF(AND($AD83&gt;HEX2DEC('Address Decoding'!$AK$85),$AD83&lt;=HEX2DEC('Address Decoding'!$AL$85)),"MIRROR",""))</f>
        <v/>
      </c>
      <c r="V83" s="145" t="str">
        <f>IF(AND($AD83&gt;=HEX2DEC('Address Decoding'!$AJ$86),$AD83&lt;=HEX2DEC('Address Decoding'!$AK$86)),V$6,IF(AND($AD83&gt;HEX2DEC('Address Decoding'!$AK$86),$AD83&lt;=HEX2DEC('Address Decoding'!$AL$86)),"MIRROR",""))</f>
        <v/>
      </c>
      <c r="W83" s="145" t="str">
        <f>IF(AND($AD83&gt;=HEX2DEC('Address Decoding'!$AJ$87),$AD83&lt;=HEX2DEC('Address Decoding'!$AK$87)),W$6,IF(AND($AD83&gt;HEX2DEC('Address Decoding'!$AK$87),$AD83&lt;=HEX2DEC('Address Decoding'!$AL$87)),"MIRROR",""))</f>
        <v/>
      </c>
      <c r="X83" s="146" t="str">
        <f>IF(AND($AD83&gt;=HEX2DEC('Address Decoding'!$AJ$88),$AD83&lt;=HEX2DEC('Address Decoding'!$AK$88)),X$6,IF(AND($AD83&gt;HEX2DEC('Address Decoding'!$AK$88),$AD83&lt;=HEX2DEC('Address Decoding'!$AL$88)),"MIRROR",""))</f>
        <v/>
      </c>
      <c r="Y83" s="142" t="str">
        <f>IF(AND($AD83&gt;=HEX2DEC('Address Decoding'!$AJ$89),$AD83&lt;=HEX2DEC('Address Decoding'!$AK$89)),Y$6,IF(AND($AD83&gt;HEX2DEC('Address Decoding'!$AK$89),$AD83&lt;=HEX2DEC('Address Decoding'!$AL$89)),"MIRROR",""))</f>
        <v/>
      </c>
      <c r="Z83" s="143" t="str">
        <f>IF(AND(HEX2DEC('Address Decoding'!$AJ$95)&gt;=$AD83,HEX2DEC('Address Decoding'!$AK$95)&lt;=$AD84),Z$6,"")</f>
        <v/>
      </c>
      <c r="AA83" s="144" t="str">
        <f>IF(AND(HEX2DEC('Address Decoding'!$AJ$96)&gt;=$AD83,HEX2DEC('Address Decoding'!$AK$96)&lt;=$AD84),AA$6,"")</f>
        <v/>
      </c>
      <c r="AB83" s="130" t="str">
        <f t="shared" si="10"/>
        <v>OK</v>
      </c>
      <c r="AD83" s="162">
        <f t="shared" si="11"/>
        <v>38912</v>
      </c>
      <c r="AE83" s="163">
        <f t="shared" si="12"/>
        <v>0</v>
      </c>
    </row>
    <row r="84" spans="2:31">
      <c r="B84" s="139" t="str">
        <f t="shared" si="8"/>
        <v>00009A00</v>
      </c>
      <c r="C84" s="140" t="s">
        <v>50</v>
      </c>
      <c r="D84" s="141" t="str">
        <f t="shared" si="9"/>
        <v>00009BFF</v>
      </c>
      <c r="E84" s="142" t="str">
        <f>IF(AND($AD84&gt;=HEX2DEC('Address Decoding'!$AJ$69),$AD84&lt;=HEX2DEC('Address Decoding'!$AK$69)),E$6,IF(AND($AD84&gt;HEX2DEC('Address Decoding'!$AK$69),$AD84&lt;=HEX2DEC('Address Decoding'!$AL$69)),"MIRROR",""))</f>
        <v/>
      </c>
      <c r="F84" s="143" t="str">
        <f>IF(AND($AD84&gt;=HEX2DEC('Address Decoding'!$AJ$70),$AD84&lt;=HEX2DEC('Address Decoding'!$AK$70)),F$6,IF(AND($AD84&gt;HEX2DEC('Address Decoding'!$AK$70),$AD84&lt;=HEX2DEC('Address Decoding'!$AL$70)),"MIRROR",""))</f>
        <v/>
      </c>
      <c r="G84" s="143" t="str">
        <f>IF(AND($AD84&gt;=HEX2DEC('Address Decoding'!$AJ$71),$AD84&lt;=HEX2DEC('Address Decoding'!$AK$71)),G$6,IF(AND($AD84&gt;HEX2DEC('Address Decoding'!$AK$71),$AD84&lt;=HEX2DEC('Address Decoding'!$AL$71)),"MIRROR",""))</f>
        <v/>
      </c>
      <c r="H84" s="143" t="str">
        <f>IF(AND($AD84&gt;=HEX2DEC('Address Decoding'!$AJ$72),$AD84&lt;=HEX2DEC('Address Decoding'!$AK$72)),H$6,IF(AND($AD84&gt;HEX2DEC('Address Decoding'!$AK$72),$AD84&lt;=HEX2DEC('Address Decoding'!$AL$72)),"MIRROR",""))</f>
        <v/>
      </c>
      <c r="I84" s="143" t="str">
        <f>IF(AND($AD84&gt;=HEX2DEC('Address Decoding'!$AJ$73),$AD84&lt;=HEX2DEC('Address Decoding'!$AK$73)),I$6,IF(AND($AD84&gt;HEX2DEC('Address Decoding'!$AK$73),$AD84&lt;=HEX2DEC('Address Decoding'!$AL$73)),"MIRROR",""))</f>
        <v/>
      </c>
      <c r="J84" s="143" t="str">
        <f>IF(AND($AD84&gt;=HEX2DEC('Address Decoding'!$AJ$74),$AD84&lt;=HEX2DEC('Address Decoding'!$AK$74)),J$6,IF(AND($AD84&gt;HEX2DEC('Address Decoding'!$AK$74),$AD84&lt;=HEX2DEC('Address Decoding'!$AL$74)),"MIRROR",""))</f>
        <v/>
      </c>
      <c r="K84" s="143" t="str">
        <f>IF(AND($AD84&gt;=HEX2DEC('Address Decoding'!$AJ$75),$AD84&lt;=HEX2DEC('Address Decoding'!$AK$75)),K$6,IF(AND($AD84&gt;HEX2DEC('Address Decoding'!$AK$75),$AD84&lt;=HEX2DEC('Address Decoding'!$AL$75)),"MIRROR",""))</f>
        <v/>
      </c>
      <c r="L84" s="143" t="str">
        <f>IF(AND($AD84&gt;=HEX2DEC('Address Decoding'!$AJ$76),$AD84&lt;=HEX2DEC('Address Decoding'!$AK$76)),L$6,IF(AND($AD84&gt;HEX2DEC('Address Decoding'!$AK$76),$AD84&lt;=HEX2DEC('Address Decoding'!$AL$76)),"MIRROR",""))</f>
        <v/>
      </c>
      <c r="M84" s="143" t="str">
        <f>IF(AND($AD84&gt;=HEX2DEC('Address Decoding'!$AJ$77),$AD84&lt;=HEX2DEC('Address Decoding'!$AK$77)),M$6,IF(AND($AD84&gt;HEX2DEC('Address Decoding'!$AK$77),$AD84&lt;=HEX2DEC('Address Decoding'!$AL$77)),"MIRROR",""))</f>
        <v/>
      </c>
      <c r="N84" s="144" t="str">
        <f>IF(AND($AD84&gt;=HEX2DEC('Address Decoding'!$AJ$78),$AD84&lt;=HEX2DEC('Address Decoding'!$AK$78)),N$6,IF(AND($AD84&gt;HEX2DEC('Address Decoding'!$AK$78),$AD84&lt;=HEX2DEC('Address Decoding'!$AL$78)),"MIRROR",""))</f>
        <v/>
      </c>
      <c r="O84" s="145" t="str">
        <f>IF(AND($AD84&gt;=HEX2DEC('Address Decoding'!$AJ$79),$AD84&lt;=HEX2DEC('Address Decoding'!$AK$79)),O$6,IF(AND($AD84&gt;HEX2DEC('Address Decoding'!$AK$79),$AD84&lt;=HEX2DEC('Address Decoding'!$AL$79)),"MIRROR",""))</f>
        <v/>
      </c>
      <c r="P84" s="145" t="str">
        <f>IF(AND($AD84&gt;=HEX2DEC('Address Decoding'!$AJ$80),$AD84&lt;=HEX2DEC('Address Decoding'!$AK$80)),P$6,IF(AND($AD84&gt;HEX2DEC('Address Decoding'!$AK$80),$AD84&lt;=HEX2DEC('Address Decoding'!$AL$80)),"MIRROR",""))</f>
        <v/>
      </c>
      <c r="Q84" s="145" t="str">
        <f>IF(AND($AD84&gt;=HEX2DEC('Address Decoding'!$AJ$81),$AD84&lt;=HEX2DEC('Address Decoding'!$AK$81)),Q$6,IF(AND($AD84&gt;HEX2DEC('Address Decoding'!$AK$81),$AD84&lt;=HEX2DEC('Address Decoding'!$AL$81)),"MIRROR",""))</f>
        <v/>
      </c>
      <c r="R84" s="145" t="str">
        <f>IF(AND($AD84&gt;=HEX2DEC('Address Decoding'!$AJ$82),$AD84&lt;=HEX2DEC('Address Decoding'!$AK$82)),R$6,IF(AND($AD84&gt;HEX2DEC('Address Decoding'!$AK$82),$AD84&lt;=HEX2DEC('Address Decoding'!$AL$82)),"MIRROR",""))</f>
        <v/>
      </c>
      <c r="S84" s="145" t="str">
        <f>IF(AND($AD84&gt;=HEX2DEC('Address Decoding'!$AJ$83),$AD84&lt;=HEX2DEC('Address Decoding'!$AK$83)),S$6,IF(AND($AD84&gt;HEX2DEC('Address Decoding'!$AK$83),$AD84&lt;=HEX2DEC('Address Decoding'!$AL$83)),"MIRROR",""))</f>
        <v/>
      </c>
      <c r="T84" s="145" t="str">
        <f>IF(AND($AD84&gt;=HEX2DEC('Address Decoding'!$AJ$84),$AD84&lt;=HEX2DEC('Address Decoding'!$AK$84)),T$6,IF(AND($AD84&gt;HEX2DEC('Address Decoding'!$AK$84),$AD84&lt;=HEX2DEC('Address Decoding'!$AL$84)),"MIRROR",""))</f>
        <v/>
      </c>
      <c r="U84" s="145" t="str">
        <f>IF(AND($AD84&gt;=HEX2DEC('Address Decoding'!$AJ$85),$AD84&lt;=HEX2DEC('Address Decoding'!$AK$85)),U$6,IF(AND($AD84&gt;HEX2DEC('Address Decoding'!$AK$85),$AD84&lt;=HEX2DEC('Address Decoding'!$AL$85)),"MIRROR",""))</f>
        <v/>
      </c>
      <c r="V84" s="145" t="str">
        <f>IF(AND($AD84&gt;=HEX2DEC('Address Decoding'!$AJ$86),$AD84&lt;=HEX2DEC('Address Decoding'!$AK$86)),V$6,IF(AND($AD84&gt;HEX2DEC('Address Decoding'!$AK$86),$AD84&lt;=HEX2DEC('Address Decoding'!$AL$86)),"MIRROR",""))</f>
        <v/>
      </c>
      <c r="W84" s="145" t="str">
        <f>IF(AND($AD84&gt;=HEX2DEC('Address Decoding'!$AJ$87),$AD84&lt;=HEX2DEC('Address Decoding'!$AK$87)),W$6,IF(AND($AD84&gt;HEX2DEC('Address Decoding'!$AK$87),$AD84&lt;=HEX2DEC('Address Decoding'!$AL$87)),"MIRROR",""))</f>
        <v/>
      </c>
      <c r="X84" s="146" t="str">
        <f>IF(AND($AD84&gt;=HEX2DEC('Address Decoding'!$AJ$88),$AD84&lt;=HEX2DEC('Address Decoding'!$AK$88)),X$6,IF(AND($AD84&gt;HEX2DEC('Address Decoding'!$AK$88),$AD84&lt;=HEX2DEC('Address Decoding'!$AL$88)),"MIRROR",""))</f>
        <v/>
      </c>
      <c r="Y84" s="142" t="str">
        <f>IF(AND($AD84&gt;=HEX2DEC('Address Decoding'!$AJ$89),$AD84&lt;=HEX2DEC('Address Decoding'!$AK$89)),Y$6,IF(AND($AD84&gt;HEX2DEC('Address Decoding'!$AK$89),$AD84&lt;=HEX2DEC('Address Decoding'!$AL$89)),"MIRROR",""))</f>
        <v/>
      </c>
      <c r="Z84" s="143" t="str">
        <f>IF(AND(HEX2DEC('Address Decoding'!$AJ$95)&gt;=$AD84,HEX2DEC('Address Decoding'!$AK$95)&lt;=$AD85),Z$6,"")</f>
        <v/>
      </c>
      <c r="AA84" s="144" t="str">
        <f>IF(AND(HEX2DEC('Address Decoding'!$AJ$96)&gt;=$AD84,HEX2DEC('Address Decoding'!$AK$96)&lt;=$AD85),AA$6,"")</f>
        <v/>
      </c>
      <c r="AB84" s="130" t="str">
        <f t="shared" si="10"/>
        <v>OK</v>
      </c>
      <c r="AD84" s="162">
        <f t="shared" si="11"/>
        <v>39424</v>
      </c>
      <c r="AE84" s="163">
        <f t="shared" si="12"/>
        <v>0</v>
      </c>
    </row>
    <row r="85" spans="2:31">
      <c r="B85" s="139" t="str">
        <f t="shared" si="8"/>
        <v>00009C00</v>
      </c>
      <c r="C85" s="140" t="s">
        <v>50</v>
      </c>
      <c r="D85" s="141" t="str">
        <f t="shared" si="9"/>
        <v>00009DFF</v>
      </c>
      <c r="E85" s="142" t="str">
        <f>IF(AND($AD85&gt;=HEX2DEC('Address Decoding'!$AJ$69),$AD85&lt;=HEX2DEC('Address Decoding'!$AK$69)),E$6,IF(AND($AD85&gt;HEX2DEC('Address Decoding'!$AK$69),$AD85&lt;=HEX2DEC('Address Decoding'!$AL$69)),"MIRROR",""))</f>
        <v/>
      </c>
      <c r="F85" s="143" t="str">
        <f>IF(AND($AD85&gt;=HEX2DEC('Address Decoding'!$AJ$70),$AD85&lt;=HEX2DEC('Address Decoding'!$AK$70)),F$6,IF(AND($AD85&gt;HEX2DEC('Address Decoding'!$AK$70),$AD85&lt;=HEX2DEC('Address Decoding'!$AL$70)),"MIRROR",""))</f>
        <v/>
      </c>
      <c r="G85" s="143" t="str">
        <f>IF(AND($AD85&gt;=HEX2DEC('Address Decoding'!$AJ$71),$AD85&lt;=HEX2DEC('Address Decoding'!$AK$71)),G$6,IF(AND($AD85&gt;HEX2DEC('Address Decoding'!$AK$71),$AD85&lt;=HEX2DEC('Address Decoding'!$AL$71)),"MIRROR",""))</f>
        <v/>
      </c>
      <c r="H85" s="143" t="str">
        <f>IF(AND($AD85&gt;=HEX2DEC('Address Decoding'!$AJ$72),$AD85&lt;=HEX2DEC('Address Decoding'!$AK$72)),H$6,IF(AND($AD85&gt;HEX2DEC('Address Decoding'!$AK$72),$AD85&lt;=HEX2DEC('Address Decoding'!$AL$72)),"MIRROR",""))</f>
        <v/>
      </c>
      <c r="I85" s="143" t="str">
        <f>IF(AND($AD85&gt;=HEX2DEC('Address Decoding'!$AJ$73),$AD85&lt;=HEX2DEC('Address Decoding'!$AK$73)),I$6,IF(AND($AD85&gt;HEX2DEC('Address Decoding'!$AK$73),$AD85&lt;=HEX2DEC('Address Decoding'!$AL$73)),"MIRROR",""))</f>
        <v/>
      </c>
      <c r="J85" s="143" t="str">
        <f>IF(AND($AD85&gt;=HEX2DEC('Address Decoding'!$AJ$74),$AD85&lt;=HEX2DEC('Address Decoding'!$AK$74)),J$6,IF(AND($AD85&gt;HEX2DEC('Address Decoding'!$AK$74),$AD85&lt;=HEX2DEC('Address Decoding'!$AL$74)),"MIRROR",""))</f>
        <v/>
      </c>
      <c r="K85" s="143" t="str">
        <f>IF(AND($AD85&gt;=HEX2DEC('Address Decoding'!$AJ$75),$AD85&lt;=HEX2DEC('Address Decoding'!$AK$75)),K$6,IF(AND($AD85&gt;HEX2DEC('Address Decoding'!$AK$75),$AD85&lt;=HEX2DEC('Address Decoding'!$AL$75)),"MIRROR",""))</f>
        <v/>
      </c>
      <c r="L85" s="143" t="str">
        <f>IF(AND($AD85&gt;=HEX2DEC('Address Decoding'!$AJ$76),$AD85&lt;=HEX2DEC('Address Decoding'!$AK$76)),L$6,IF(AND($AD85&gt;HEX2DEC('Address Decoding'!$AK$76),$AD85&lt;=HEX2DEC('Address Decoding'!$AL$76)),"MIRROR",""))</f>
        <v/>
      </c>
      <c r="M85" s="143" t="str">
        <f>IF(AND($AD85&gt;=HEX2DEC('Address Decoding'!$AJ$77),$AD85&lt;=HEX2DEC('Address Decoding'!$AK$77)),M$6,IF(AND($AD85&gt;HEX2DEC('Address Decoding'!$AK$77),$AD85&lt;=HEX2DEC('Address Decoding'!$AL$77)),"MIRROR",""))</f>
        <v/>
      </c>
      <c r="N85" s="144" t="str">
        <f>IF(AND($AD85&gt;=HEX2DEC('Address Decoding'!$AJ$78),$AD85&lt;=HEX2DEC('Address Decoding'!$AK$78)),N$6,IF(AND($AD85&gt;HEX2DEC('Address Decoding'!$AK$78),$AD85&lt;=HEX2DEC('Address Decoding'!$AL$78)),"MIRROR",""))</f>
        <v/>
      </c>
      <c r="O85" s="145" t="str">
        <f>IF(AND($AD85&gt;=HEX2DEC('Address Decoding'!$AJ$79),$AD85&lt;=HEX2DEC('Address Decoding'!$AK$79)),O$6,IF(AND($AD85&gt;HEX2DEC('Address Decoding'!$AK$79),$AD85&lt;=HEX2DEC('Address Decoding'!$AL$79)),"MIRROR",""))</f>
        <v/>
      </c>
      <c r="P85" s="145" t="str">
        <f>IF(AND($AD85&gt;=HEX2DEC('Address Decoding'!$AJ$80),$AD85&lt;=HEX2DEC('Address Decoding'!$AK$80)),P$6,IF(AND($AD85&gt;HEX2DEC('Address Decoding'!$AK$80),$AD85&lt;=HEX2DEC('Address Decoding'!$AL$80)),"MIRROR",""))</f>
        <v/>
      </c>
      <c r="Q85" s="145" t="str">
        <f>IF(AND($AD85&gt;=HEX2DEC('Address Decoding'!$AJ$81),$AD85&lt;=HEX2DEC('Address Decoding'!$AK$81)),Q$6,IF(AND($AD85&gt;HEX2DEC('Address Decoding'!$AK$81),$AD85&lt;=HEX2DEC('Address Decoding'!$AL$81)),"MIRROR",""))</f>
        <v/>
      </c>
      <c r="R85" s="145" t="str">
        <f>IF(AND($AD85&gt;=HEX2DEC('Address Decoding'!$AJ$82),$AD85&lt;=HEX2DEC('Address Decoding'!$AK$82)),R$6,IF(AND($AD85&gt;HEX2DEC('Address Decoding'!$AK$82),$AD85&lt;=HEX2DEC('Address Decoding'!$AL$82)),"MIRROR",""))</f>
        <v/>
      </c>
      <c r="S85" s="145" t="str">
        <f>IF(AND($AD85&gt;=HEX2DEC('Address Decoding'!$AJ$83),$AD85&lt;=HEX2DEC('Address Decoding'!$AK$83)),S$6,IF(AND($AD85&gt;HEX2DEC('Address Decoding'!$AK$83),$AD85&lt;=HEX2DEC('Address Decoding'!$AL$83)),"MIRROR",""))</f>
        <v/>
      </c>
      <c r="T85" s="145" t="str">
        <f>IF(AND($AD85&gt;=HEX2DEC('Address Decoding'!$AJ$84),$AD85&lt;=HEX2DEC('Address Decoding'!$AK$84)),T$6,IF(AND($AD85&gt;HEX2DEC('Address Decoding'!$AK$84),$AD85&lt;=HEX2DEC('Address Decoding'!$AL$84)),"MIRROR",""))</f>
        <v/>
      </c>
      <c r="U85" s="145" t="str">
        <f>IF(AND($AD85&gt;=HEX2DEC('Address Decoding'!$AJ$85),$AD85&lt;=HEX2DEC('Address Decoding'!$AK$85)),U$6,IF(AND($AD85&gt;HEX2DEC('Address Decoding'!$AK$85),$AD85&lt;=HEX2DEC('Address Decoding'!$AL$85)),"MIRROR",""))</f>
        <v/>
      </c>
      <c r="V85" s="145" t="str">
        <f>IF(AND($AD85&gt;=HEX2DEC('Address Decoding'!$AJ$86),$AD85&lt;=HEX2DEC('Address Decoding'!$AK$86)),V$6,IF(AND($AD85&gt;HEX2DEC('Address Decoding'!$AK$86),$AD85&lt;=HEX2DEC('Address Decoding'!$AL$86)),"MIRROR",""))</f>
        <v/>
      </c>
      <c r="W85" s="145" t="str">
        <f>IF(AND($AD85&gt;=HEX2DEC('Address Decoding'!$AJ$87),$AD85&lt;=HEX2DEC('Address Decoding'!$AK$87)),W$6,IF(AND($AD85&gt;HEX2DEC('Address Decoding'!$AK$87),$AD85&lt;=HEX2DEC('Address Decoding'!$AL$87)),"MIRROR",""))</f>
        <v/>
      </c>
      <c r="X85" s="146" t="str">
        <f>IF(AND($AD85&gt;=HEX2DEC('Address Decoding'!$AJ$88),$AD85&lt;=HEX2DEC('Address Decoding'!$AK$88)),X$6,IF(AND($AD85&gt;HEX2DEC('Address Decoding'!$AK$88),$AD85&lt;=HEX2DEC('Address Decoding'!$AL$88)),"MIRROR",""))</f>
        <v/>
      </c>
      <c r="Y85" s="142" t="str">
        <f>IF(AND($AD85&gt;=HEX2DEC('Address Decoding'!$AJ$89),$AD85&lt;=HEX2DEC('Address Decoding'!$AK$89)),Y$6,IF(AND($AD85&gt;HEX2DEC('Address Decoding'!$AK$89),$AD85&lt;=HEX2DEC('Address Decoding'!$AL$89)),"MIRROR",""))</f>
        <v/>
      </c>
      <c r="Z85" s="143" t="str">
        <f>IF(AND(HEX2DEC('Address Decoding'!$AJ$95)&gt;=$AD85,HEX2DEC('Address Decoding'!$AK$95)&lt;=$AD86),Z$6,"")</f>
        <v/>
      </c>
      <c r="AA85" s="144" t="str">
        <f>IF(AND(HEX2DEC('Address Decoding'!$AJ$96)&gt;=$AD85,HEX2DEC('Address Decoding'!$AK$96)&lt;=$AD86),AA$6,"")</f>
        <v/>
      </c>
      <c r="AB85" s="130" t="str">
        <f t="shared" si="10"/>
        <v>OK</v>
      </c>
      <c r="AD85" s="162">
        <f t="shared" si="11"/>
        <v>39936</v>
      </c>
      <c r="AE85" s="163">
        <f t="shared" si="12"/>
        <v>0</v>
      </c>
    </row>
    <row r="86" spans="2:31">
      <c r="B86" s="139" t="str">
        <f t="shared" si="8"/>
        <v>00009E00</v>
      </c>
      <c r="C86" s="140" t="s">
        <v>50</v>
      </c>
      <c r="D86" s="141" t="str">
        <f t="shared" si="9"/>
        <v>00009FFF</v>
      </c>
      <c r="E86" s="142" t="str">
        <f>IF(AND($AD86&gt;=HEX2DEC('Address Decoding'!$AJ$69),$AD86&lt;=HEX2DEC('Address Decoding'!$AK$69)),E$6,IF(AND($AD86&gt;HEX2DEC('Address Decoding'!$AK$69),$AD86&lt;=HEX2DEC('Address Decoding'!$AL$69)),"MIRROR",""))</f>
        <v/>
      </c>
      <c r="F86" s="143" t="str">
        <f>IF(AND($AD86&gt;=HEX2DEC('Address Decoding'!$AJ$70),$AD86&lt;=HEX2DEC('Address Decoding'!$AK$70)),F$6,IF(AND($AD86&gt;HEX2DEC('Address Decoding'!$AK$70),$AD86&lt;=HEX2DEC('Address Decoding'!$AL$70)),"MIRROR",""))</f>
        <v/>
      </c>
      <c r="G86" s="143" t="str">
        <f>IF(AND($AD86&gt;=HEX2DEC('Address Decoding'!$AJ$71),$AD86&lt;=HEX2DEC('Address Decoding'!$AK$71)),G$6,IF(AND($AD86&gt;HEX2DEC('Address Decoding'!$AK$71),$AD86&lt;=HEX2DEC('Address Decoding'!$AL$71)),"MIRROR",""))</f>
        <v/>
      </c>
      <c r="H86" s="143" t="str">
        <f>IF(AND($AD86&gt;=HEX2DEC('Address Decoding'!$AJ$72),$AD86&lt;=HEX2DEC('Address Decoding'!$AK$72)),H$6,IF(AND($AD86&gt;HEX2DEC('Address Decoding'!$AK$72),$AD86&lt;=HEX2DEC('Address Decoding'!$AL$72)),"MIRROR",""))</f>
        <v/>
      </c>
      <c r="I86" s="143" t="str">
        <f>IF(AND($AD86&gt;=HEX2DEC('Address Decoding'!$AJ$73),$AD86&lt;=HEX2DEC('Address Decoding'!$AK$73)),I$6,IF(AND($AD86&gt;HEX2DEC('Address Decoding'!$AK$73),$AD86&lt;=HEX2DEC('Address Decoding'!$AL$73)),"MIRROR",""))</f>
        <v/>
      </c>
      <c r="J86" s="143" t="str">
        <f>IF(AND($AD86&gt;=HEX2DEC('Address Decoding'!$AJ$74),$AD86&lt;=HEX2DEC('Address Decoding'!$AK$74)),J$6,IF(AND($AD86&gt;HEX2DEC('Address Decoding'!$AK$74),$AD86&lt;=HEX2DEC('Address Decoding'!$AL$74)),"MIRROR",""))</f>
        <v/>
      </c>
      <c r="K86" s="143" t="str">
        <f>IF(AND($AD86&gt;=HEX2DEC('Address Decoding'!$AJ$75),$AD86&lt;=HEX2DEC('Address Decoding'!$AK$75)),K$6,IF(AND($AD86&gt;HEX2DEC('Address Decoding'!$AK$75),$AD86&lt;=HEX2DEC('Address Decoding'!$AL$75)),"MIRROR",""))</f>
        <v/>
      </c>
      <c r="L86" s="143" t="str">
        <f>IF(AND($AD86&gt;=HEX2DEC('Address Decoding'!$AJ$76),$AD86&lt;=HEX2DEC('Address Decoding'!$AK$76)),L$6,IF(AND($AD86&gt;HEX2DEC('Address Decoding'!$AK$76),$AD86&lt;=HEX2DEC('Address Decoding'!$AL$76)),"MIRROR",""))</f>
        <v/>
      </c>
      <c r="M86" s="143" t="str">
        <f>IF(AND($AD86&gt;=HEX2DEC('Address Decoding'!$AJ$77),$AD86&lt;=HEX2DEC('Address Decoding'!$AK$77)),M$6,IF(AND($AD86&gt;HEX2DEC('Address Decoding'!$AK$77),$AD86&lt;=HEX2DEC('Address Decoding'!$AL$77)),"MIRROR",""))</f>
        <v/>
      </c>
      <c r="N86" s="144" t="str">
        <f>IF(AND($AD86&gt;=HEX2DEC('Address Decoding'!$AJ$78),$AD86&lt;=HEX2DEC('Address Decoding'!$AK$78)),N$6,IF(AND($AD86&gt;HEX2DEC('Address Decoding'!$AK$78),$AD86&lt;=HEX2DEC('Address Decoding'!$AL$78)),"MIRROR",""))</f>
        <v/>
      </c>
      <c r="O86" s="145" t="str">
        <f>IF(AND($AD86&gt;=HEX2DEC('Address Decoding'!$AJ$79),$AD86&lt;=HEX2DEC('Address Decoding'!$AK$79)),O$6,IF(AND($AD86&gt;HEX2DEC('Address Decoding'!$AK$79),$AD86&lt;=HEX2DEC('Address Decoding'!$AL$79)),"MIRROR",""))</f>
        <v/>
      </c>
      <c r="P86" s="145" t="str">
        <f>IF(AND($AD86&gt;=HEX2DEC('Address Decoding'!$AJ$80),$AD86&lt;=HEX2DEC('Address Decoding'!$AK$80)),P$6,IF(AND($AD86&gt;HEX2DEC('Address Decoding'!$AK$80),$AD86&lt;=HEX2DEC('Address Decoding'!$AL$80)),"MIRROR",""))</f>
        <v/>
      </c>
      <c r="Q86" s="145" t="str">
        <f>IF(AND($AD86&gt;=HEX2DEC('Address Decoding'!$AJ$81),$AD86&lt;=HEX2DEC('Address Decoding'!$AK$81)),Q$6,IF(AND($AD86&gt;HEX2DEC('Address Decoding'!$AK$81),$AD86&lt;=HEX2DEC('Address Decoding'!$AL$81)),"MIRROR",""))</f>
        <v/>
      </c>
      <c r="R86" s="145" t="str">
        <f>IF(AND($AD86&gt;=HEX2DEC('Address Decoding'!$AJ$82),$AD86&lt;=HEX2DEC('Address Decoding'!$AK$82)),R$6,IF(AND($AD86&gt;HEX2DEC('Address Decoding'!$AK$82),$AD86&lt;=HEX2DEC('Address Decoding'!$AL$82)),"MIRROR",""))</f>
        <v/>
      </c>
      <c r="S86" s="145" t="str">
        <f>IF(AND($AD86&gt;=HEX2DEC('Address Decoding'!$AJ$83),$AD86&lt;=HEX2DEC('Address Decoding'!$AK$83)),S$6,IF(AND($AD86&gt;HEX2DEC('Address Decoding'!$AK$83),$AD86&lt;=HEX2DEC('Address Decoding'!$AL$83)),"MIRROR",""))</f>
        <v/>
      </c>
      <c r="T86" s="145" t="str">
        <f>IF(AND($AD86&gt;=HEX2DEC('Address Decoding'!$AJ$84),$AD86&lt;=HEX2DEC('Address Decoding'!$AK$84)),T$6,IF(AND($AD86&gt;HEX2DEC('Address Decoding'!$AK$84),$AD86&lt;=HEX2DEC('Address Decoding'!$AL$84)),"MIRROR",""))</f>
        <v/>
      </c>
      <c r="U86" s="145" t="str">
        <f>IF(AND($AD86&gt;=HEX2DEC('Address Decoding'!$AJ$85),$AD86&lt;=HEX2DEC('Address Decoding'!$AK$85)),U$6,IF(AND($AD86&gt;HEX2DEC('Address Decoding'!$AK$85),$AD86&lt;=HEX2DEC('Address Decoding'!$AL$85)),"MIRROR",""))</f>
        <v/>
      </c>
      <c r="V86" s="145" t="str">
        <f>IF(AND($AD86&gt;=HEX2DEC('Address Decoding'!$AJ$86),$AD86&lt;=HEX2DEC('Address Decoding'!$AK$86)),V$6,IF(AND($AD86&gt;HEX2DEC('Address Decoding'!$AK$86),$AD86&lt;=HEX2DEC('Address Decoding'!$AL$86)),"MIRROR",""))</f>
        <v/>
      </c>
      <c r="W86" s="145" t="str">
        <f>IF(AND($AD86&gt;=HEX2DEC('Address Decoding'!$AJ$87),$AD86&lt;=HEX2DEC('Address Decoding'!$AK$87)),W$6,IF(AND($AD86&gt;HEX2DEC('Address Decoding'!$AK$87),$AD86&lt;=HEX2DEC('Address Decoding'!$AL$87)),"MIRROR",""))</f>
        <v/>
      </c>
      <c r="X86" s="146" t="str">
        <f>IF(AND($AD86&gt;=HEX2DEC('Address Decoding'!$AJ$88),$AD86&lt;=HEX2DEC('Address Decoding'!$AK$88)),X$6,IF(AND($AD86&gt;HEX2DEC('Address Decoding'!$AK$88),$AD86&lt;=HEX2DEC('Address Decoding'!$AL$88)),"MIRROR",""))</f>
        <v/>
      </c>
      <c r="Y86" s="142" t="str">
        <f>IF(AND($AD86&gt;=HEX2DEC('Address Decoding'!$AJ$89),$AD86&lt;=HEX2DEC('Address Decoding'!$AK$89)),Y$6,IF(AND($AD86&gt;HEX2DEC('Address Decoding'!$AK$89),$AD86&lt;=HEX2DEC('Address Decoding'!$AL$89)),"MIRROR",""))</f>
        <v/>
      </c>
      <c r="Z86" s="143" t="str">
        <f>IF(AND(HEX2DEC('Address Decoding'!$AJ$95)&gt;=$AD86,HEX2DEC('Address Decoding'!$AK$95)&lt;=$AD87),Z$6,"")</f>
        <v/>
      </c>
      <c r="AA86" s="144" t="str">
        <f>IF(AND(HEX2DEC('Address Decoding'!$AJ$96)&gt;=$AD86,HEX2DEC('Address Decoding'!$AK$96)&lt;=$AD87),AA$6,"")</f>
        <v/>
      </c>
      <c r="AB86" s="130" t="str">
        <f t="shared" si="10"/>
        <v>OK</v>
      </c>
      <c r="AD86" s="162">
        <f t="shared" si="11"/>
        <v>40448</v>
      </c>
      <c r="AE86" s="163">
        <f t="shared" si="12"/>
        <v>0</v>
      </c>
    </row>
    <row r="87" spans="2:31">
      <c r="B87" s="139" t="str">
        <f t="shared" si="8"/>
        <v>0000A000</v>
      </c>
      <c r="C87" s="140" t="s">
        <v>50</v>
      </c>
      <c r="D87" s="141" t="str">
        <f t="shared" si="9"/>
        <v>0000A1FF</v>
      </c>
      <c r="E87" s="142" t="str">
        <f>IF(AND($AD87&gt;=HEX2DEC('Address Decoding'!$AJ$69),$AD87&lt;=HEX2DEC('Address Decoding'!$AK$69)),E$6,IF(AND($AD87&gt;HEX2DEC('Address Decoding'!$AK$69),$AD87&lt;=HEX2DEC('Address Decoding'!$AL$69)),"MIRROR",""))</f>
        <v/>
      </c>
      <c r="F87" s="143" t="str">
        <f>IF(AND($AD87&gt;=HEX2DEC('Address Decoding'!$AJ$70),$AD87&lt;=HEX2DEC('Address Decoding'!$AK$70)),F$6,IF(AND($AD87&gt;HEX2DEC('Address Decoding'!$AK$70),$AD87&lt;=HEX2DEC('Address Decoding'!$AL$70)),"MIRROR",""))</f>
        <v/>
      </c>
      <c r="G87" s="143" t="str">
        <f>IF(AND($AD87&gt;=HEX2DEC('Address Decoding'!$AJ$71),$AD87&lt;=HEX2DEC('Address Decoding'!$AK$71)),G$6,IF(AND($AD87&gt;HEX2DEC('Address Decoding'!$AK$71),$AD87&lt;=HEX2DEC('Address Decoding'!$AL$71)),"MIRROR",""))</f>
        <v/>
      </c>
      <c r="H87" s="143" t="str">
        <f>IF(AND($AD87&gt;=HEX2DEC('Address Decoding'!$AJ$72),$AD87&lt;=HEX2DEC('Address Decoding'!$AK$72)),H$6,IF(AND($AD87&gt;HEX2DEC('Address Decoding'!$AK$72),$AD87&lt;=HEX2DEC('Address Decoding'!$AL$72)),"MIRROR",""))</f>
        <v/>
      </c>
      <c r="I87" s="143" t="str">
        <f>IF(AND($AD87&gt;=HEX2DEC('Address Decoding'!$AJ$73),$AD87&lt;=HEX2DEC('Address Decoding'!$AK$73)),I$6,IF(AND($AD87&gt;HEX2DEC('Address Decoding'!$AK$73),$AD87&lt;=HEX2DEC('Address Decoding'!$AL$73)),"MIRROR",""))</f>
        <v/>
      </c>
      <c r="J87" s="143" t="str">
        <f>IF(AND($AD87&gt;=HEX2DEC('Address Decoding'!$AJ$74),$AD87&lt;=HEX2DEC('Address Decoding'!$AK$74)),J$6,IF(AND($AD87&gt;HEX2DEC('Address Decoding'!$AK$74),$AD87&lt;=HEX2DEC('Address Decoding'!$AL$74)),"MIRROR",""))</f>
        <v/>
      </c>
      <c r="K87" s="143" t="str">
        <f>IF(AND($AD87&gt;=HEX2DEC('Address Decoding'!$AJ$75),$AD87&lt;=HEX2DEC('Address Decoding'!$AK$75)),K$6,IF(AND($AD87&gt;HEX2DEC('Address Decoding'!$AK$75),$AD87&lt;=HEX2DEC('Address Decoding'!$AL$75)),"MIRROR",""))</f>
        <v/>
      </c>
      <c r="L87" s="143" t="str">
        <f>IF(AND($AD87&gt;=HEX2DEC('Address Decoding'!$AJ$76),$AD87&lt;=HEX2DEC('Address Decoding'!$AK$76)),L$6,IF(AND($AD87&gt;HEX2DEC('Address Decoding'!$AK$76),$AD87&lt;=HEX2DEC('Address Decoding'!$AL$76)),"MIRROR",""))</f>
        <v/>
      </c>
      <c r="M87" s="143" t="str">
        <f>IF(AND($AD87&gt;=HEX2DEC('Address Decoding'!$AJ$77),$AD87&lt;=HEX2DEC('Address Decoding'!$AK$77)),M$6,IF(AND($AD87&gt;HEX2DEC('Address Decoding'!$AK$77),$AD87&lt;=HEX2DEC('Address Decoding'!$AL$77)),"MIRROR",""))</f>
        <v/>
      </c>
      <c r="N87" s="144" t="str">
        <f>IF(AND($AD87&gt;=HEX2DEC('Address Decoding'!$AJ$78),$AD87&lt;=HEX2DEC('Address Decoding'!$AK$78)),N$6,IF(AND($AD87&gt;HEX2DEC('Address Decoding'!$AK$78),$AD87&lt;=HEX2DEC('Address Decoding'!$AL$78)),"MIRROR",""))</f>
        <v/>
      </c>
      <c r="O87" s="145" t="str">
        <f>IF(AND($AD87&gt;=HEX2DEC('Address Decoding'!$AJ$79),$AD87&lt;=HEX2DEC('Address Decoding'!$AK$79)),O$6,IF(AND($AD87&gt;HEX2DEC('Address Decoding'!$AK$79),$AD87&lt;=HEX2DEC('Address Decoding'!$AL$79)),"MIRROR",""))</f>
        <v/>
      </c>
      <c r="P87" s="145" t="str">
        <f>IF(AND($AD87&gt;=HEX2DEC('Address Decoding'!$AJ$80),$AD87&lt;=HEX2DEC('Address Decoding'!$AK$80)),P$6,IF(AND($AD87&gt;HEX2DEC('Address Decoding'!$AK$80),$AD87&lt;=HEX2DEC('Address Decoding'!$AL$80)),"MIRROR",""))</f>
        <v/>
      </c>
      <c r="Q87" s="145" t="str">
        <f>IF(AND($AD87&gt;=HEX2DEC('Address Decoding'!$AJ$81),$AD87&lt;=HEX2DEC('Address Decoding'!$AK$81)),Q$6,IF(AND($AD87&gt;HEX2DEC('Address Decoding'!$AK$81),$AD87&lt;=HEX2DEC('Address Decoding'!$AL$81)),"MIRROR",""))</f>
        <v/>
      </c>
      <c r="R87" s="145" t="str">
        <f>IF(AND($AD87&gt;=HEX2DEC('Address Decoding'!$AJ$82),$AD87&lt;=HEX2DEC('Address Decoding'!$AK$82)),R$6,IF(AND($AD87&gt;HEX2DEC('Address Decoding'!$AK$82),$AD87&lt;=HEX2DEC('Address Decoding'!$AL$82)),"MIRROR",""))</f>
        <v/>
      </c>
      <c r="S87" s="145" t="str">
        <f>IF(AND($AD87&gt;=HEX2DEC('Address Decoding'!$AJ$83),$AD87&lt;=HEX2DEC('Address Decoding'!$AK$83)),S$6,IF(AND($AD87&gt;HEX2DEC('Address Decoding'!$AK$83),$AD87&lt;=HEX2DEC('Address Decoding'!$AL$83)),"MIRROR",""))</f>
        <v/>
      </c>
      <c r="T87" s="145" t="str">
        <f>IF(AND($AD87&gt;=HEX2DEC('Address Decoding'!$AJ$84),$AD87&lt;=HEX2DEC('Address Decoding'!$AK$84)),T$6,IF(AND($AD87&gt;HEX2DEC('Address Decoding'!$AK$84),$AD87&lt;=HEX2DEC('Address Decoding'!$AL$84)),"MIRROR",""))</f>
        <v/>
      </c>
      <c r="U87" s="145" t="str">
        <f>IF(AND($AD87&gt;=HEX2DEC('Address Decoding'!$AJ$85),$AD87&lt;=HEX2DEC('Address Decoding'!$AK$85)),U$6,IF(AND($AD87&gt;HEX2DEC('Address Decoding'!$AK$85),$AD87&lt;=HEX2DEC('Address Decoding'!$AL$85)),"MIRROR",""))</f>
        <v/>
      </c>
      <c r="V87" s="145" t="str">
        <f>IF(AND($AD87&gt;=HEX2DEC('Address Decoding'!$AJ$86),$AD87&lt;=HEX2DEC('Address Decoding'!$AK$86)),V$6,IF(AND($AD87&gt;HEX2DEC('Address Decoding'!$AK$86),$AD87&lt;=HEX2DEC('Address Decoding'!$AL$86)),"MIRROR",""))</f>
        <v/>
      </c>
      <c r="W87" s="145" t="str">
        <f>IF(AND($AD87&gt;=HEX2DEC('Address Decoding'!$AJ$87),$AD87&lt;=HEX2DEC('Address Decoding'!$AK$87)),W$6,IF(AND($AD87&gt;HEX2DEC('Address Decoding'!$AK$87),$AD87&lt;=HEX2DEC('Address Decoding'!$AL$87)),"MIRROR",""))</f>
        <v/>
      </c>
      <c r="X87" s="146" t="str">
        <f>IF(AND($AD87&gt;=HEX2DEC('Address Decoding'!$AJ$88),$AD87&lt;=HEX2DEC('Address Decoding'!$AK$88)),X$6,IF(AND($AD87&gt;HEX2DEC('Address Decoding'!$AK$88),$AD87&lt;=HEX2DEC('Address Decoding'!$AL$88)),"MIRROR",""))</f>
        <v/>
      </c>
      <c r="Y87" s="142" t="str">
        <f>IF(AND($AD87&gt;=HEX2DEC('Address Decoding'!$AJ$89),$AD87&lt;=HEX2DEC('Address Decoding'!$AK$89)),Y$6,IF(AND($AD87&gt;HEX2DEC('Address Decoding'!$AK$89),$AD87&lt;=HEX2DEC('Address Decoding'!$AL$89)),"MIRROR",""))</f>
        <v/>
      </c>
      <c r="Z87" s="143" t="str">
        <f>IF(AND(HEX2DEC('Address Decoding'!$AJ$95)&gt;=$AD87,HEX2DEC('Address Decoding'!$AK$95)&lt;=$AD88),Z$6,"")</f>
        <v/>
      </c>
      <c r="AA87" s="144" t="str">
        <f>IF(AND(HEX2DEC('Address Decoding'!$AJ$96)&gt;=$AD87,HEX2DEC('Address Decoding'!$AK$96)&lt;=$AD88),AA$6,"")</f>
        <v/>
      </c>
      <c r="AB87" s="130" t="str">
        <f t="shared" si="10"/>
        <v>OK</v>
      </c>
      <c r="AD87" s="162">
        <f t="shared" si="11"/>
        <v>40960</v>
      </c>
      <c r="AE87" s="163">
        <f t="shared" si="12"/>
        <v>0</v>
      </c>
    </row>
    <row r="88" spans="2:31">
      <c r="B88" s="139" t="str">
        <f t="shared" si="8"/>
        <v>0000A200</v>
      </c>
      <c r="C88" s="140" t="s">
        <v>50</v>
      </c>
      <c r="D88" s="141" t="str">
        <f t="shared" si="9"/>
        <v>0000A3FF</v>
      </c>
      <c r="E88" s="142" t="str">
        <f>IF(AND($AD88&gt;=HEX2DEC('Address Decoding'!$AJ$69),$AD88&lt;=HEX2DEC('Address Decoding'!$AK$69)),E$6,IF(AND($AD88&gt;HEX2DEC('Address Decoding'!$AK$69),$AD88&lt;=HEX2DEC('Address Decoding'!$AL$69)),"MIRROR",""))</f>
        <v/>
      </c>
      <c r="F88" s="143" t="str">
        <f>IF(AND($AD88&gt;=HEX2DEC('Address Decoding'!$AJ$70),$AD88&lt;=HEX2DEC('Address Decoding'!$AK$70)),F$6,IF(AND($AD88&gt;HEX2DEC('Address Decoding'!$AK$70),$AD88&lt;=HEX2DEC('Address Decoding'!$AL$70)),"MIRROR",""))</f>
        <v/>
      </c>
      <c r="G88" s="143" t="str">
        <f>IF(AND($AD88&gt;=HEX2DEC('Address Decoding'!$AJ$71),$AD88&lt;=HEX2DEC('Address Decoding'!$AK$71)),G$6,IF(AND($AD88&gt;HEX2DEC('Address Decoding'!$AK$71),$AD88&lt;=HEX2DEC('Address Decoding'!$AL$71)),"MIRROR",""))</f>
        <v/>
      </c>
      <c r="H88" s="143" t="str">
        <f>IF(AND($AD88&gt;=HEX2DEC('Address Decoding'!$AJ$72),$AD88&lt;=HEX2DEC('Address Decoding'!$AK$72)),H$6,IF(AND($AD88&gt;HEX2DEC('Address Decoding'!$AK$72),$AD88&lt;=HEX2DEC('Address Decoding'!$AL$72)),"MIRROR",""))</f>
        <v/>
      </c>
      <c r="I88" s="143" t="str">
        <f>IF(AND($AD88&gt;=HEX2DEC('Address Decoding'!$AJ$73),$AD88&lt;=HEX2DEC('Address Decoding'!$AK$73)),I$6,IF(AND($AD88&gt;HEX2DEC('Address Decoding'!$AK$73),$AD88&lt;=HEX2DEC('Address Decoding'!$AL$73)),"MIRROR",""))</f>
        <v/>
      </c>
      <c r="J88" s="143" t="str">
        <f>IF(AND($AD88&gt;=HEX2DEC('Address Decoding'!$AJ$74),$AD88&lt;=HEX2DEC('Address Decoding'!$AK$74)),J$6,IF(AND($AD88&gt;HEX2DEC('Address Decoding'!$AK$74),$AD88&lt;=HEX2DEC('Address Decoding'!$AL$74)),"MIRROR",""))</f>
        <v/>
      </c>
      <c r="K88" s="143" t="str">
        <f>IF(AND($AD88&gt;=HEX2DEC('Address Decoding'!$AJ$75),$AD88&lt;=HEX2DEC('Address Decoding'!$AK$75)),K$6,IF(AND($AD88&gt;HEX2DEC('Address Decoding'!$AK$75),$AD88&lt;=HEX2DEC('Address Decoding'!$AL$75)),"MIRROR",""))</f>
        <v/>
      </c>
      <c r="L88" s="143" t="str">
        <f>IF(AND($AD88&gt;=HEX2DEC('Address Decoding'!$AJ$76),$AD88&lt;=HEX2DEC('Address Decoding'!$AK$76)),L$6,IF(AND($AD88&gt;HEX2DEC('Address Decoding'!$AK$76),$AD88&lt;=HEX2DEC('Address Decoding'!$AL$76)),"MIRROR",""))</f>
        <v/>
      </c>
      <c r="M88" s="143" t="str">
        <f>IF(AND($AD88&gt;=HEX2DEC('Address Decoding'!$AJ$77),$AD88&lt;=HEX2DEC('Address Decoding'!$AK$77)),M$6,IF(AND($AD88&gt;HEX2DEC('Address Decoding'!$AK$77),$AD88&lt;=HEX2DEC('Address Decoding'!$AL$77)),"MIRROR",""))</f>
        <v/>
      </c>
      <c r="N88" s="144" t="str">
        <f>IF(AND($AD88&gt;=HEX2DEC('Address Decoding'!$AJ$78),$AD88&lt;=HEX2DEC('Address Decoding'!$AK$78)),N$6,IF(AND($AD88&gt;HEX2DEC('Address Decoding'!$AK$78),$AD88&lt;=HEX2DEC('Address Decoding'!$AL$78)),"MIRROR",""))</f>
        <v/>
      </c>
      <c r="O88" s="145" t="str">
        <f>IF(AND($AD88&gt;=HEX2DEC('Address Decoding'!$AJ$79),$AD88&lt;=HEX2DEC('Address Decoding'!$AK$79)),O$6,IF(AND($AD88&gt;HEX2DEC('Address Decoding'!$AK$79),$AD88&lt;=HEX2DEC('Address Decoding'!$AL$79)),"MIRROR",""))</f>
        <v/>
      </c>
      <c r="P88" s="145" t="str">
        <f>IF(AND($AD88&gt;=HEX2DEC('Address Decoding'!$AJ$80),$AD88&lt;=HEX2DEC('Address Decoding'!$AK$80)),P$6,IF(AND($AD88&gt;HEX2DEC('Address Decoding'!$AK$80),$AD88&lt;=HEX2DEC('Address Decoding'!$AL$80)),"MIRROR",""))</f>
        <v/>
      </c>
      <c r="Q88" s="145" t="str">
        <f>IF(AND($AD88&gt;=HEX2DEC('Address Decoding'!$AJ$81),$AD88&lt;=HEX2DEC('Address Decoding'!$AK$81)),Q$6,IF(AND($AD88&gt;HEX2DEC('Address Decoding'!$AK$81),$AD88&lt;=HEX2DEC('Address Decoding'!$AL$81)),"MIRROR",""))</f>
        <v/>
      </c>
      <c r="R88" s="145" t="str">
        <f>IF(AND($AD88&gt;=HEX2DEC('Address Decoding'!$AJ$82),$AD88&lt;=HEX2DEC('Address Decoding'!$AK$82)),R$6,IF(AND($AD88&gt;HEX2DEC('Address Decoding'!$AK$82),$AD88&lt;=HEX2DEC('Address Decoding'!$AL$82)),"MIRROR",""))</f>
        <v/>
      </c>
      <c r="S88" s="145" t="str">
        <f>IF(AND($AD88&gt;=HEX2DEC('Address Decoding'!$AJ$83),$AD88&lt;=HEX2DEC('Address Decoding'!$AK$83)),S$6,IF(AND($AD88&gt;HEX2DEC('Address Decoding'!$AK$83),$AD88&lt;=HEX2DEC('Address Decoding'!$AL$83)),"MIRROR",""))</f>
        <v/>
      </c>
      <c r="T88" s="145" t="str">
        <f>IF(AND($AD88&gt;=HEX2DEC('Address Decoding'!$AJ$84),$AD88&lt;=HEX2DEC('Address Decoding'!$AK$84)),T$6,IF(AND($AD88&gt;HEX2DEC('Address Decoding'!$AK$84),$AD88&lt;=HEX2DEC('Address Decoding'!$AL$84)),"MIRROR",""))</f>
        <v/>
      </c>
      <c r="U88" s="145" t="str">
        <f>IF(AND($AD88&gt;=HEX2DEC('Address Decoding'!$AJ$85),$AD88&lt;=HEX2DEC('Address Decoding'!$AK$85)),U$6,IF(AND($AD88&gt;HEX2DEC('Address Decoding'!$AK$85),$AD88&lt;=HEX2DEC('Address Decoding'!$AL$85)),"MIRROR",""))</f>
        <v/>
      </c>
      <c r="V88" s="145" t="str">
        <f>IF(AND($AD88&gt;=HEX2DEC('Address Decoding'!$AJ$86),$AD88&lt;=HEX2DEC('Address Decoding'!$AK$86)),V$6,IF(AND($AD88&gt;HEX2DEC('Address Decoding'!$AK$86),$AD88&lt;=HEX2DEC('Address Decoding'!$AL$86)),"MIRROR",""))</f>
        <v/>
      </c>
      <c r="W88" s="145" t="str">
        <f>IF(AND($AD88&gt;=HEX2DEC('Address Decoding'!$AJ$87),$AD88&lt;=HEX2DEC('Address Decoding'!$AK$87)),W$6,IF(AND($AD88&gt;HEX2DEC('Address Decoding'!$AK$87),$AD88&lt;=HEX2DEC('Address Decoding'!$AL$87)),"MIRROR",""))</f>
        <v/>
      </c>
      <c r="X88" s="146" t="str">
        <f>IF(AND($AD88&gt;=HEX2DEC('Address Decoding'!$AJ$88),$AD88&lt;=HEX2DEC('Address Decoding'!$AK$88)),X$6,IF(AND($AD88&gt;HEX2DEC('Address Decoding'!$AK$88),$AD88&lt;=HEX2DEC('Address Decoding'!$AL$88)),"MIRROR",""))</f>
        <v/>
      </c>
      <c r="Y88" s="142" t="str">
        <f>IF(AND($AD88&gt;=HEX2DEC('Address Decoding'!$AJ$89),$AD88&lt;=HEX2DEC('Address Decoding'!$AK$89)),Y$6,IF(AND($AD88&gt;HEX2DEC('Address Decoding'!$AK$89),$AD88&lt;=HEX2DEC('Address Decoding'!$AL$89)),"MIRROR",""))</f>
        <v/>
      </c>
      <c r="Z88" s="143" t="str">
        <f>IF(AND(HEX2DEC('Address Decoding'!$AJ$95)&gt;=$AD88,HEX2DEC('Address Decoding'!$AK$95)&lt;=$AD89),Z$6,"")</f>
        <v/>
      </c>
      <c r="AA88" s="144" t="str">
        <f>IF(AND(HEX2DEC('Address Decoding'!$AJ$96)&gt;=$AD88,HEX2DEC('Address Decoding'!$AK$96)&lt;=$AD89),AA$6,"")</f>
        <v/>
      </c>
      <c r="AB88" s="130" t="str">
        <f t="shared" si="10"/>
        <v>OK</v>
      </c>
      <c r="AD88" s="162">
        <f t="shared" si="11"/>
        <v>41472</v>
      </c>
      <c r="AE88" s="163">
        <f t="shared" si="12"/>
        <v>0</v>
      </c>
    </row>
    <row r="89" spans="2:31">
      <c r="B89" s="139" t="str">
        <f t="shared" si="8"/>
        <v>0000A400</v>
      </c>
      <c r="C89" s="140" t="s">
        <v>50</v>
      </c>
      <c r="D89" s="141" t="str">
        <f t="shared" si="9"/>
        <v>0000A5FF</v>
      </c>
      <c r="E89" s="142" t="str">
        <f>IF(AND($AD89&gt;=HEX2DEC('Address Decoding'!$AJ$69),$AD89&lt;=HEX2DEC('Address Decoding'!$AK$69)),E$6,IF(AND($AD89&gt;HEX2DEC('Address Decoding'!$AK$69),$AD89&lt;=HEX2DEC('Address Decoding'!$AL$69)),"MIRROR",""))</f>
        <v/>
      </c>
      <c r="F89" s="143" t="str">
        <f>IF(AND($AD89&gt;=HEX2DEC('Address Decoding'!$AJ$70),$AD89&lt;=HEX2DEC('Address Decoding'!$AK$70)),F$6,IF(AND($AD89&gt;HEX2DEC('Address Decoding'!$AK$70),$AD89&lt;=HEX2DEC('Address Decoding'!$AL$70)),"MIRROR",""))</f>
        <v/>
      </c>
      <c r="G89" s="143" t="str">
        <f>IF(AND($AD89&gt;=HEX2DEC('Address Decoding'!$AJ$71),$AD89&lt;=HEX2DEC('Address Decoding'!$AK$71)),G$6,IF(AND($AD89&gt;HEX2DEC('Address Decoding'!$AK$71),$AD89&lt;=HEX2DEC('Address Decoding'!$AL$71)),"MIRROR",""))</f>
        <v/>
      </c>
      <c r="H89" s="143" t="str">
        <f>IF(AND($AD89&gt;=HEX2DEC('Address Decoding'!$AJ$72),$AD89&lt;=HEX2DEC('Address Decoding'!$AK$72)),H$6,IF(AND($AD89&gt;HEX2DEC('Address Decoding'!$AK$72),$AD89&lt;=HEX2DEC('Address Decoding'!$AL$72)),"MIRROR",""))</f>
        <v/>
      </c>
      <c r="I89" s="143" t="str">
        <f>IF(AND($AD89&gt;=HEX2DEC('Address Decoding'!$AJ$73),$AD89&lt;=HEX2DEC('Address Decoding'!$AK$73)),I$6,IF(AND($AD89&gt;HEX2DEC('Address Decoding'!$AK$73),$AD89&lt;=HEX2DEC('Address Decoding'!$AL$73)),"MIRROR",""))</f>
        <v/>
      </c>
      <c r="J89" s="143" t="str">
        <f>IF(AND($AD89&gt;=HEX2DEC('Address Decoding'!$AJ$74),$AD89&lt;=HEX2DEC('Address Decoding'!$AK$74)),J$6,IF(AND($AD89&gt;HEX2DEC('Address Decoding'!$AK$74),$AD89&lt;=HEX2DEC('Address Decoding'!$AL$74)),"MIRROR",""))</f>
        <v/>
      </c>
      <c r="K89" s="143" t="str">
        <f>IF(AND($AD89&gt;=HEX2DEC('Address Decoding'!$AJ$75),$AD89&lt;=HEX2DEC('Address Decoding'!$AK$75)),K$6,IF(AND($AD89&gt;HEX2DEC('Address Decoding'!$AK$75),$AD89&lt;=HEX2DEC('Address Decoding'!$AL$75)),"MIRROR",""))</f>
        <v/>
      </c>
      <c r="L89" s="143" t="str">
        <f>IF(AND($AD89&gt;=HEX2DEC('Address Decoding'!$AJ$76),$AD89&lt;=HEX2DEC('Address Decoding'!$AK$76)),L$6,IF(AND($AD89&gt;HEX2DEC('Address Decoding'!$AK$76),$AD89&lt;=HEX2DEC('Address Decoding'!$AL$76)),"MIRROR",""))</f>
        <v/>
      </c>
      <c r="M89" s="143" t="str">
        <f>IF(AND($AD89&gt;=HEX2DEC('Address Decoding'!$AJ$77),$AD89&lt;=HEX2DEC('Address Decoding'!$AK$77)),M$6,IF(AND($AD89&gt;HEX2DEC('Address Decoding'!$AK$77),$AD89&lt;=HEX2DEC('Address Decoding'!$AL$77)),"MIRROR",""))</f>
        <v/>
      </c>
      <c r="N89" s="144" t="str">
        <f>IF(AND($AD89&gt;=HEX2DEC('Address Decoding'!$AJ$78),$AD89&lt;=HEX2DEC('Address Decoding'!$AK$78)),N$6,IF(AND($AD89&gt;HEX2DEC('Address Decoding'!$AK$78),$AD89&lt;=HEX2DEC('Address Decoding'!$AL$78)),"MIRROR",""))</f>
        <v/>
      </c>
      <c r="O89" s="145" t="str">
        <f>IF(AND($AD89&gt;=HEX2DEC('Address Decoding'!$AJ$79),$AD89&lt;=HEX2DEC('Address Decoding'!$AK$79)),O$6,IF(AND($AD89&gt;HEX2DEC('Address Decoding'!$AK$79),$AD89&lt;=HEX2DEC('Address Decoding'!$AL$79)),"MIRROR",""))</f>
        <v/>
      </c>
      <c r="P89" s="145" t="str">
        <f>IF(AND($AD89&gt;=HEX2DEC('Address Decoding'!$AJ$80),$AD89&lt;=HEX2DEC('Address Decoding'!$AK$80)),P$6,IF(AND($AD89&gt;HEX2DEC('Address Decoding'!$AK$80),$AD89&lt;=HEX2DEC('Address Decoding'!$AL$80)),"MIRROR",""))</f>
        <v/>
      </c>
      <c r="Q89" s="145" t="str">
        <f>IF(AND($AD89&gt;=HEX2DEC('Address Decoding'!$AJ$81),$AD89&lt;=HEX2DEC('Address Decoding'!$AK$81)),Q$6,IF(AND($AD89&gt;HEX2DEC('Address Decoding'!$AK$81),$AD89&lt;=HEX2DEC('Address Decoding'!$AL$81)),"MIRROR",""))</f>
        <v/>
      </c>
      <c r="R89" s="145" t="str">
        <f>IF(AND($AD89&gt;=HEX2DEC('Address Decoding'!$AJ$82),$AD89&lt;=HEX2DEC('Address Decoding'!$AK$82)),R$6,IF(AND($AD89&gt;HEX2DEC('Address Decoding'!$AK$82),$AD89&lt;=HEX2DEC('Address Decoding'!$AL$82)),"MIRROR",""))</f>
        <v/>
      </c>
      <c r="S89" s="145" t="str">
        <f>IF(AND($AD89&gt;=HEX2DEC('Address Decoding'!$AJ$83),$AD89&lt;=HEX2DEC('Address Decoding'!$AK$83)),S$6,IF(AND($AD89&gt;HEX2DEC('Address Decoding'!$AK$83),$AD89&lt;=HEX2DEC('Address Decoding'!$AL$83)),"MIRROR",""))</f>
        <v/>
      </c>
      <c r="T89" s="145" t="str">
        <f>IF(AND($AD89&gt;=HEX2DEC('Address Decoding'!$AJ$84),$AD89&lt;=HEX2DEC('Address Decoding'!$AK$84)),T$6,IF(AND($AD89&gt;HEX2DEC('Address Decoding'!$AK$84),$AD89&lt;=HEX2DEC('Address Decoding'!$AL$84)),"MIRROR",""))</f>
        <v/>
      </c>
      <c r="U89" s="145" t="str">
        <f>IF(AND($AD89&gt;=HEX2DEC('Address Decoding'!$AJ$85),$AD89&lt;=HEX2DEC('Address Decoding'!$AK$85)),U$6,IF(AND($AD89&gt;HEX2DEC('Address Decoding'!$AK$85),$AD89&lt;=HEX2DEC('Address Decoding'!$AL$85)),"MIRROR",""))</f>
        <v/>
      </c>
      <c r="V89" s="145" t="str">
        <f>IF(AND($AD89&gt;=HEX2DEC('Address Decoding'!$AJ$86),$AD89&lt;=HEX2DEC('Address Decoding'!$AK$86)),V$6,IF(AND($AD89&gt;HEX2DEC('Address Decoding'!$AK$86),$AD89&lt;=HEX2DEC('Address Decoding'!$AL$86)),"MIRROR",""))</f>
        <v/>
      </c>
      <c r="W89" s="145" t="str">
        <f>IF(AND($AD89&gt;=HEX2DEC('Address Decoding'!$AJ$87),$AD89&lt;=HEX2DEC('Address Decoding'!$AK$87)),W$6,IF(AND($AD89&gt;HEX2DEC('Address Decoding'!$AK$87),$AD89&lt;=HEX2DEC('Address Decoding'!$AL$87)),"MIRROR",""))</f>
        <v/>
      </c>
      <c r="X89" s="146" t="str">
        <f>IF(AND($AD89&gt;=HEX2DEC('Address Decoding'!$AJ$88),$AD89&lt;=HEX2DEC('Address Decoding'!$AK$88)),X$6,IF(AND($AD89&gt;HEX2DEC('Address Decoding'!$AK$88),$AD89&lt;=HEX2DEC('Address Decoding'!$AL$88)),"MIRROR",""))</f>
        <v/>
      </c>
      <c r="Y89" s="142" t="str">
        <f>IF(AND($AD89&gt;=HEX2DEC('Address Decoding'!$AJ$89),$AD89&lt;=HEX2DEC('Address Decoding'!$AK$89)),Y$6,IF(AND($AD89&gt;HEX2DEC('Address Decoding'!$AK$89),$AD89&lt;=HEX2DEC('Address Decoding'!$AL$89)),"MIRROR",""))</f>
        <v/>
      </c>
      <c r="Z89" s="143" t="str">
        <f>IF(AND(HEX2DEC('Address Decoding'!$AJ$95)&gt;=$AD89,HEX2DEC('Address Decoding'!$AK$95)&lt;=$AD90),Z$6,"")</f>
        <v/>
      </c>
      <c r="AA89" s="144" t="str">
        <f>IF(AND(HEX2DEC('Address Decoding'!$AJ$96)&gt;=$AD89,HEX2DEC('Address Decoding'!$AK$96)&lt;=$AD90),AA$6,"")</f>
        <v/>
      </c>
      <c r="AB89" s="130" t="str">
        <f t="shared" si="10"/>
        <v>OK</v>
      </c>
      <c r="AD89" s="162">
        <f t="shared" si="11"/>
        <v>41984</v>
      </c>
      <c r="AE89" s="163">
        <f t="shared" si="12"/>
        <v>0</v>
      </c>
    </row>
    <row r="90" spans="2:31">
      <c r="B90" s="139" t="str">
        <f t="shared" si="8"/>
        <v>0000A600</v>
      </c>
      <c r="C90" s="140" t="s">
        <v>50</v>
      </c>
      <c r="D90" s="141" t="str">
        <f t="shared" si="9"/>
        <v>0000A7FF</v>
      </c>
      <c r="E90" s="142" t="str">
        <f>IF(AND($AD90&gt;=HEX2DEC('Address Decoding'!$AJ$69),$AD90&lt;=HEX2DEC('Address Decoding'!$AK$69)),E$6,IF(AND($AD90&gt;HEX2DEC('Address Decoding'!$AK$69),$AD90&lt;=HEX2DEC('Address Decoding'!$AL$69)),"MIRROR",""))</f>
        <v/>
      </c>
      <c r="F90" s="143" t="str">
        <f>IF(AND($AD90&gt;=HEX2DEC('Address Decoding'!$AJ$70),$AD90&lt;=HEX2DEC('Address Decoding'!$AK$70)),F$6,IF(AND($AD90&gt;HEX2DEC('Address Decoding'!$AK$70),$AD90&lt;=HEX2DEC('Address Decoding'!$AL$70)),"MIRROR",""))</f>
        <v/>
      </c>
      <c r="G90" s="143" t="str">
        <f>IF(AND($AD90&gt;=HEX2DEC('Address Decoding'!$AJ$71),$AD90&lt;=HEX2DEC('Address Decoding'!$AK$71)),G$6,IF(AND($AD90&gt;HEX2DEC('Address Decoding'!$AK$71),$AD90&lt;=HEX2DEC('Address Decoding'!$AL$71)),"MIRROR",""))</f>
        <v/>
      </c>
      <c r="H90" s="143" t="str">
        <f>IF(AND($AD90&gt;=HEX2DEC('Address Decoding'!$AJ$72),$AD90&lt;=HEX2DEC('Address Decoding'!$AK$72)),H$6,IF(AND($AD90&gt;HEX2DEC('Address Decoding'!$AK$72),$AD90&lt;=HEX2DEC('Address Decoding'!$AL$72)),"MIRROR",""))</f>
        <v/>
      </c>
      <c r="I90" s="143" t="str">
        <f>IF(AND($AD90&gt;=HEX2DEC('Address Decoding'!$AJ$73),$AD90&lt;=HEX2DEC('Address Decoding'!$AK$73)),I$6,IF(AND($AD90&gt;HEX2DEC('Address Decoding'!$AK$73),$AD90&lt;=HEX2DEC('Address Decoding'!$AL$73)),"MIRROR",""))</f>
        <v/>
      </c>
      <c r="J90" s="143" t="str">
        <f>IF(AND($AD90&gt;=HEX2DEC('Address Decoding'!$AJ$74),$AD90&lt;=HEX2DEC('Address Decoding'!$AK$74)),J$6,IF(AND($AD90&gt;HEX2DEC('Address Decoding'!$AK$74),$AD90&lt;=HEX2DEC('Address Decoding'!$AL$74)),"MIRROR",""))</f>
        <v/>
      </c>
      <c r="K90" s="143" t="str">
        <f>IF(AND($AD90&gt;=HEX2DEC('Address Decoding'!$AJ$75),$AD90&lt;=HEX2DEC('Address Decoding'!$AK$75)),K$6,IF(AND($AD90&gt;HEX2DEC('Address Decoding'!$AK$75),$AD90&lt;=HEX2DEC('Address Decoding'!$AL$75)),"MIRROR",""))</f>
        <v/>
      </c>
      <c r="L90" s="143" t="str">
        <f>IF(AND($AD90&gt;=HEX2DEC('Address Decoding'!$AJ$76),$AD90&lt;=HEX2DEC('Address Decoding'!$AK$76)),L$6,IF(AND($AD90&gt;HEX2DEC('Address Decoding'!$AK$76),$AD90&lt;=HEX2DEC('Address Decoding'!$AL$76)),"MIRROR",""))</f>
        <v/>
      </c>
      <c r="M90" s="143" t="str">
        <f>IF(AND($AD90&gt;=HEX2DEC('Address Decoding'!$AJ$77),$AD90&lt;=HEX2DEC('Address Decoding'!$AK$77)),M$6,IF(AND($AD90&gt;HEX2DEC('Address Decoding'!$AK$77),$AD90&lt;=HEX2DEC('Address Decoding'!$AL$77)),"MIRROR",""))</f>
        <v/>
      </c>
      <c r="N90" s="144" t="str">
        <f>IF(AND($AD90&gt;=HEX2DEC('Address Decoding'!$AJ$78),$AD90&lt;=HEX2DEC('Address Decoding'!$AK$78)),N$6,IF(AND($AD90&gt;HEX2DEC('Address Decoding'!$AK$78),$AD90&lt;=HEX2DEC('Address Decoding'!$AL$78)),"MIRROR",""))</f>
        <v/>
      </c>
      <c r="O90" s="145" t="str">
        <f>IF(AND($AD90&gt;=HEX2DEC('Address Decoding'!$AJ$79),$AD90&lt;=HEX2DEC('Address Decoding'!$AK$79)),O$6,IF(AND($AD90&gt;HEX2DEC('Address Decoding'!$AK$79),$AD90&lt;=HEX2DEC('Address Decoding'!$AL$79)),"MIRROR",""))</f>
        <v/>
      </c>
      <c r="P90" s="145" t="str">
        <f>IF(AND($AD90&gt;=HEX2DEC('Address Decoding'!$AJ$80),$AD90&lt;=HEX2DEC('Address Decoding'!$AK$80)),P$6,IF(AND($AD90&gt;HEX2DEC('Address Decoding'!$AK$80),$AD90&lt;=HEX2DEC('Address Decoding'!$AL$80)),"MIRROR",""))</f>
        <v/>
      </c>
      <c r="Q90" s="145" t="str">
        <f>IF(AND($AD90&gt;=HEX2DEC('Address Decoding'!$AJ$81),$AD90&lt;=HEX2DEC('Address Decoding'!$AK$81)),Q$6,IF(AND($AD90&gt;HEX2DEC('Address Decoding'!$AK$81),$AD90&lt;=HEX2DEC('Address Decoding'!$AL$81)),"MIRROR",""))</f>
        <v/>
      </c>
      <c r="R90" s="145" t="str">
        <f>IF(AND($AD90&gt;=HEX2DEC('Address Decoding'!$AJ$82),$AD90&lt;=HEX2DEC('Address Decoding'!$AK$82)),R$6,IF(AND($AD90&gt;HEX2DEC('Address Decoding'!$AK$82),$AD90&lt;=HEX2DEC('Address Decoding'!$AL$82)),"MIRROR",""))</f>
        <v/>
      </c>
      <c r="S90" s="145" t="str">
        <f>IF(AND($AD90&gt;=HEX2DEC('Address Decoding'!$AJ$83),$AD90&lt;=HEX2DEC('Address Decoding'!$AK$83)),S$6,IF(AND($AD90&gt;HEX2DEC('Address Decoding'!$AK$83),$AD90&lt;=HEX2DEC('Address Decoding'!$AL$83)),"MIRROR",""))</f>
        <v/>
      </c>
      <c r="T90" s="145" t="str">
        <f>IF(AND($AD90&gt;=HEX2DEC('Address Decoding'!$AJ$84),$AD90&lt;=HEX2DEC('Address Decoding'!$AK$84)),T$6,IF(AND($AD90&gt;HEX2DEC('Address Decoding'!$AK$84),$AD90&lt;=HEX2DEC('Address Decoding'!$AL$84)),"MIRROR",""))</f>
        <v/>
      </c>
      <c r="U90" s="145" t="str">
        <f>IF(AND($AD90&gt;=HEX2DEC('Address Decoding'!$AJ$85),$AD90&lt;=HEX2DEC('Address Decoding'!$AK$85)),U$6,IF(AND($AD90&gt;HEX2DEC('Address Decoding'!$AK$85),$AD90&lt;=HEX2DEC('Address Decoding'!$AL$85)),"MIRROR",""))</f>
        <v/>
      </c>
      <c r="V90" s="145" t="str">
        <f>IF(AND($AD90&gt;=HEX2DEC('Address Decoding'!$AJ$86),$AD90&lt;=HEX2DEC('Address Decoding'!$AK$86)),V$6,IF(AND($AD90&gt;HEX2DEC('Address Decoding'!$AK$86),$AD90&lt;=HEX2DEC('Address Decoding'!$AL$86)),"MIRROR",""))</f>
        <v/>
      </c>
      <c r="W90" s="145" t="str">
        <f>IF(AND($AD90&gt;=HEX2DEC('Address Decoding'!$AJ$87),$AD90&lt;=HEX2DEC('Address Decoding'!$AK$87)),W$6,IF(AND($AD90&gt;HEX2DEC('Address Decoding'!$AK$87),$AD90&lt;=HEX2DEC('Address Decoding'!$AL$87)),"MIRROR",""))</f>
        <v/>
      </c>
      <c r="X90" s="146" t="str">
        <f>IF(AND($AD90&gt;=HEX2DEC('Address Decoding'!$AJ$88),$AD90&lt;=HEX2DEC('Address Decoding'!$AK$88)),X$6,IF(AND($AD90&gt;HEX2DEC('Address Decoding'!$AK$88),$AD90&lt;=HEX2DEC('Address Decoding'!$AL$88)),"MIRROR",""))</f>
        <v/>
      </c>
      <c r="Y90" s="142" t="str">
        <f>IF(AND($AD90&gt;=HEX2DEC('Address Decoding'!$AJ$89),$AD90&lt;=HEX2DEC('Address Decoding'!$AK$89)),Y$6,IF(AND($AD90&gt;HEX2DEC('Address Decoding'!$AK$89),$AD90&lt;=HEX2DEC('Address Decoding'!$AL$89)),"MIRROR",""))</f>
        <v/>
      </c>
      <c r="Z90" s="143" t="str">
        <f>IF(AND(HEX2DEC('Address Decoding'!$AJ$95)&gt;=$AD90,HEX2DEC('Address Decoding'!$AK$95)&lt;=$AD91),Z$6,"")</f>
        <v/>
      </c>
      <c r="AA90" s="144" t="str">
        <f>IF(AND(HEX2DEC('Address Decoding'!$AJ$96)&gt;=$AD90,HEX2DEC('Address Decoding'!$AK$96)&lt;=$AD91),AA$6,"")</f>
        <v/>
      </c>
      <c r="AB90" s="130" t="str">
        <f t="shared" si="10"/>
        <v>OK</v>
      </c>
      <c r="AD90" s="162">
        <f t="shared" si="11"/>
        <v>42496</v>
      </c>
      <c r="AE90" s="163">
        <f t="shared" si="12"/>
        <v>0</v>
      </c>
    </row>
    <row r="91" spans="2:31">
      <c r="B91" s="139" t="str">
        <f t="shared" si="8"/>
        <v>0000A800</v>
      </c>
      <c r="C91" s="140" t="s">
        <v>50</v>
      </c>
      <c r="D91" s="141" t="str">
        <f t="shared" si="9"/>
        <v>0000A9FF</v>
      </c>
      <c r="E91" s="142" t="str">
        <f>IF(AND($AD91&gt;=HEX2DEC('Address Decoding'!$AJ$69),$AD91&lt;=HEX2DEC('Address Decoding'!$AK$69)),E$6,IF(AND($AD91&gt;HEX2DEC('Address Decoding'!$AK$69),$AD91&lt;=HEX2DEC('Address Decoding'!$AL$69)),"MIRROR",""))</f>
        <v/>
      </c>
      <c r="F91" s="143" t="str">
        <f>IF(AND($AD91&gt;=HEX2DEC('Address Decoding'!$AJ$70),$AD91&lt;=HEX2DEC('Address Decoding'!$AK$70)),F$6,IF(AND($AD91&gt;HEX2DEC('Address Decoding'!$AK$70),$AD91&lt;=HEX2DEC('Address Decoding'!$AL$70)),"MIRROR",""))</f>
        <v/>
      </c>
      <c r="G91" s="143" t="str">
        <f>IF(AND($AD91&gt;=HEX2DEC('Address Decoding'!$AJ$71),$AD91&lt;=HEX2DEC('Address Decoding'!$AK$71)),G$6,IF(AND($AD91&gt;HEX2DEC('Address Decoding'!$AK$71),$AD91&lt;=HEX2DEC('Address Decoding'!$AL$71)),"MIRROR",""))</f>
        <v/>
      </c>
      <c r="H91" s="143" t="str">
        <f>IF(AND($AD91&gt;=HEX2DEC('Address Decoding'!$AJ$72),$AD91&lt;=HEX2DEC('Address Decoding'!$AK$72)),H$6,IF(AND($AD91&gt;HEX2DEC('Address Decoding'!$AK$72),$AD91&lt;=HEX2DEC('Address Decoding'!$AL$72)),"MIRROR",""))</f>
        <v/>
      </c>
      <c r="I91" s="143" t="str">
        <f>IF(AND($AD91&gt;=HEX2DEC('Address Decoding'!$AJ$73),$AD91&lt;=HEX2DEC('Address Decoding'!$AK$73)),I$6,IF(AND($AD91&gt;HEX2DEC('Address Decoding'!$AK$73),$AD91&lt;=HEX2DEC('Address Decoding'!$AL$73)),"MIRROR",""))</f>
        <v/>
      </c>
      <c r="J91" s="143" t="str">
        <f>IF(AND($AD91&gt;=HEX2DEC('Address Decoding'!$AJ$74),$AD91&lt;=HEX2DEC('Address Decoding'!$AK$74)),J$6,IF(AND($AD91&gt;HEX2DEC('Address Decoding'!$AK$74),$AD91&lt;=HEX2DEC('Address Decoding'!$AL$74)),"MIRROR",""))</f>
        <v/>
      </c>
      <c r="K91" s="143" t="str">
        <f>IF(AND($AD91&gt;=HEX2DEC('Address Decoding'!$AJ$75),$AD91&lt;=HEX2DEC('Address Decoding'!$AK$75)),K$6,IF(AND($AD91&gt;HEX2DEC('Address Decoding'!$AK$75),$AD91&lt;=HEX2DEC('Address Decoding'!$AL$75)),"MIRROR",""))</f>
        <v/>
      </c>
      <c r="L91" s="143" t="str">
        <f>IF(AND($AD91&gt;=HEX2DEC('Address Decoding'!$AJ$76),$AD91&lt;=HEX2DEC('Address Decoding'!$AK$76)),L$6,IF(AND($AD91&gt;HEX2DEC('Address Decoding'!$AK$76),$AD91&lt;=HEX2DEC('Address Decoding'!$AL$76)),"MIRROR",""))</f>
        <v/>
      </c>
      <c r="M91" s="143" t="str">
        <f>IF(AND($AD91&gt;=HEX2DEC('Address Decoding'!$AJ$77),$AD91&lt;=HEX2DEC('Address Decoding'!$AK$77)),M$6,IF(AND($AD91&gt;HEX2DEC('Address Decoding'!$AK$77),$AD91&lt;=HEX2DEC('Address Decoding'!$AL$77)),"MIRROR",""))</f>
        <v/>
      </c>
      <c r="N91" s="144" t="str">
        <f>IF(AND($AD91&gt;=HEX2DEC('Address Decoding'!$AJ$78),$AD91&lt;=HEX2DEC('Address Decoding'!$AK$78)),N$6,IF(AND($AD91&gt;HEX2DEC('Address Decoding'!$AK$78),$AD91&lt;=HEX2DEC('Address Decoding'!$AL$78)),"MIRROR",""))</f>
        <v/>
      </c>
      <c r="O91" s="145" t="str">
        <f>IF(AND($AD91&gt;=HEX2DEC('Address Decoding'!$AJ$79),$AD91&lt;=HEX2DEC('Address Decoding'!$AK$79)),O$6,IF(AND($AD91&gt;HEX2DEC('Address Decoding'!$AK$79),$AD91&lt;=HEX2DEC('Address Decoding'!$AL$79)),"MIRROR",""))</f>
        <v/>
      </c>
      <c r="P91" s="145" t="str">
        <f>IF(AND($AD91&gt;=HEX2DEC('Address Decoding'!$AJ$80),$AD91&lt;=HEX2DEC('Address Decoding'!$AK$80)),P$6,IF(AND($AD91&gt;HEX2DEC('Address Decoding'!$AK$80),$AD91&lt;=HEX2DEC('Address Decoding'!$AL$80)),"MIRROR",""))</f>
        <v/>
      </c>
      <c r="Q91" s="145" t="str">
        <f>IF(AND($AD91&gt;=HEX2DEC('Address Decoding'!$AJ$81),$AD91&lt;=HEX2DEC('Address Decoding'!$AK$81)),Q$6,IF(AND($AD91&gt;HEX2DEC('Address Decoding'!$AK$81),$AD91&lt;=HEX2DEC('Address Decoding'!$AL$81)),"MIRROR",""))</f>
        <v/>
      </c>
      <c r="R91" s="145" t="str">
        <f>IF(AND($AD91&gt;=HEX2DEC('Address Decoding'!$AJ$82),$AD91&lt;=HEX2DEC('Address Decoding'!$AK$82)),R$6,IF(AND($AD91&gt;HEX2DEC('Address Decoding'!$AK$82),$AD91&lt;=HEX2DEC('Address Decoding'!$AL$82)),"MIRROR",""))</f>
        <v/>
      </c>
      <c r="S91" s="145" t="str">
        <f>IF(AND($AD91&gt;=HEX2DEC('Address Decoding'!$AJ$83),$AD91&lt;=HEX2DEC('Address Decoding'!$AK$83)),S$6,IF(AND($AD91&gt;HEX2DEC('Address Decoding'!$AK$83),$AD91&lt;=HEX2DEC('Address Decoding'!$AL$83)),"MIRROR",""))</f>
        <v/>
      </c>
      <c r="T91" s="145" t="str">
        <f>IF(AND($AD91&gt;=HEX2DEC('Address Decoding'!$AJ$84),$AD91&lt;=HEX2DEC('Address Decoding'!$AK$84)),T$6,IF(AND($AD91&gt;HEX2DEC('Address Decoding'!$AK$84),$AD91&lt;=HEX2DEC('Address Decoding'!$AL$84)),"MIRROR",""))</f>
        <v/>
      </c>
      <c r="U91" s="145" t="str">
        <f>IF(AND($AD91&gt;=HEX2DEC('Address Decoding'!$AJ$85),$AD91&lt;=HEX2DEC('Address Decoding'!$AK$85)),U$6,IF(AND($AD91&gt;HEX2DEC('Address Decoding'!$AK$85),$AD91&lt;=HEX2DEC('Address Decoding'!$AL$85)),"MIRROR",""))</f>
        <v/>
      </c>
      <c r="V91" s="145" t="str">
        <f>IF(AND($AD91&gt;=HEX2DEC('Address Decoding'!$AJ$86),$AD91&lt;=HEX2DEC('Address Decoding'!$AK$86)),V$6,IF(AND($AD91&gt;HEX2DEC('Address Decoding'!$AK$86),$AD91&lt;=HEX2DEC('Address Decoding'!$AL$86)),"MIRROR",""))</f>
        <v/>
      </c>
      <c r="W91" s="145" t="str">
        <f>IF(AND($AD91&gt;=HEX2DEC('Address Decoding'!$AJ$87),$AD91&lt;=HEX2DEC('Address Decoding'!$AK$87)),W$6,IF(AND($AD91&gt;HEX2DEC('Address Decoding'!$AK$87),$AD91&lt;=HEX2DEC('Address Decoding'!$AL$87)),"MIRROR",""))</f>
        <v/>
      </c>
      <c r="X91" s="146" t="str">
        <f>IF(AND($AD91&gt;=HEX2DEC('Address Decoding'!$AJ$88),$AD91&lt;=HEX2DEC('Address Decoding'!$AK$88)),X$6,IF(AND($AD91&gt;HEX2DEC('Address Decoding'!$AK$88),$AD91&lt;=HEX2DEC('Address Decoding'!$AL$88)),"MIRROR",""))</f>
        <v/>
      </c>
      <c r="Y91" s="142" t="str">
        <f>IF(AND($AD91&gt;=HEX2DEC('Address Decoding'!$AJ$89),$AD91&lt;=HEX2DEC('Address Decoding'!$AK$89)),Y$6,IF(AND($AD91&gt;HEX2DEC('Address Decoding'!$AK$89),$AD91&lt;=HEX2DEC('Address Decoding'!$AL$89)),"MIRROR",""))</f>
        <v/>
      </c>
      <c r="Z91" s="143" t="str">
        <f>IF(AND(HEX2DEC('Address Decoding'!$AJ$95)&gt;=$AD91,HEX2DEC('Address Decoding'!$AK$95)&lt;=$AD92),Z$6,"")</f>
        <v/>
      </c>
      <c r="AA91" s="144" t="str">
        <f>IF(AND(HEX2DEC('Address Decoding'!$AJ$96)&gt;=$AD91,HEX2DEC('Address Decoding'!$AK$96)&lt;=$AD92),AA$6,"")</f>
        <v/>
      </c>
      <c r="AB91" s="130" t="str">
        <f t="shared" si="10"/>
        <v>OK</v>
      </c>
      <c r="AD91" s="162">
        <f t="shared" si="11"/>
        <v>43008</v>
      </c>
      <c r="AE91" s="163">
        <f t="shared" si="12"/>
        <v>0</v>
      </c>
    </row>
    <row r="92" spans="2:31">
      <c r="B92" s="139" t="str">
        <f t="shared" si="8"/>
        <v>0000AA00</v>
      </c>
      <c r="C92" s="140" t="s">
        <v>50</v>
      </c>
      <c r="D92" s="141" t="str">
        <f t="shared" si="9"/>
        <v>0000ABFF</v>
      </c>
      <c r="E92" s="142" t="str">
        <f>IF(AND($AD92&gt;=HEX2DEC('Address Decoding'!$AJ$69),$AD92&lt;=HEX2DEC('Address Decoding'!$AK$69)),E$6,IF(AND($AD92&gt;HEX2DEC('Address Decoding'!$AK$69),$AD92&lt;=HEX2DEC('Address Decoding'!$AL$69)),"MIRROR",""))</f>
        <v/>
      </c>
      <c r="F92" s="143" t="str">
        <f>IF(AND($AD92&gt;=HEX2DEC('Address Decoding'!$AJ$70),$AD92&lt;=HEX2DEC('Address Decoding'!$AK$70)),F$6,IF(AND($AD92&gt;HEX2DEC('Address Decoding'!$AK$70),$AD92&lt;=HEX2DEC('Address Decoding'!$AL$70)),"MIRROR",""))</f>
        <v/>
      </c>
      <c r="G92" s="143" t="str">
        <f>IF(AND($AD92&gt;=HEX2DEC('Address Decoding'!$AJ$71),$AD92&lt;=HEX2DEC('Address Decoding'!$AK$71)),G$6,IF(AND($AD92&gt;HEX2DEC('Address Decoding'!$AK$71),$AD92&lt;=HEX2DEC('Address Decoding'!$AL$71)),"MIRROR",""))</f>
        <v/>
      </c>
      <c r="H92" s="143" t="str">
        <f>IF(AND($AD92&gt;=HEX2DEC('Address Decoding'!$AJ$72),$AD92&lt;=HEX2DEC('Address Decoding'!$AK$72)),H$6,IF(AND($AD92&gt;HEX2DEC('Address Decoding'!$AK$72),$AD92&lt;=HEX2DEC('Address Decoding'!$AL$72)),"MIRROR",""))</f>
        <v/>
      </c>
      <c r="I92" s="143" t="str">
        <f>IF(AND($AD92&gt;=HEX2DEC('Address Decoding'!$AJ$73),$AD92&lt;=HEX2DEC('Address Decoding'!$AK$73)),I$6,IF(AND($AD92&gt;HEX2DEC('Address Decoding'!$AK$73),$AD92&lt;=HEX2DEC('Address Decoding'!$AL$73)),"MIRROR",""))</f>
        <v/>
      </c>
      <c r="J92" s="143" t="str">
        <f>IF(AND($AD92&gt;=HEX2DEC('Address Decoding'!$AJ$74),$AD92&lt;=HEX2DEC('Address Decoding'!$AK$74)),J$6,IF(AND($AD92&gt;HEX2DEC('Address Decoding'!$AK$74),$AD92&lt;=HEX2DEC('Address Decoding'!$AL$74)),"MIRROR",""))</f>
        <v/>
      </c>
      <c r="K92" s="143" t="str">
        <f>IF(AND($AD92&gt;=HEX2DEC('Address Decoding'!$AJ$75),$AD92&lt;=HEX2DEC('Address Decoding'!$AK$75)),K$6,IF(AND($AD92&gt;HEX2DEC('Address Decoding'!$AK$75),$AD92&lt;=HEX2DEC('Address Decoding'!$AL$75)),"MIRROR",""))</f>
        <v/>
      </c>
      <c r="L92" s="143" t="str">
        <f>IF(AND($AD92&gt;=HEX2DEC('Address Decoding'!$AJ$76),$AD92&lt;=HEX2DEC('Address Decoding'!$AK$76)),L$6,IF(AND($AD92&gt;HEX2DEC('Address Decoding'!$AK$76),$AD92&lt;=HEX2DEC('Address Decoding'!$AL$76)),"MIRROR",""))</f>
        <v/>
      </c>
      <c r="M92" s="143" t="str">
        <f>IF(AND($AD92&gt;=HEX2DEC('Address Decoding'!$AJ$77),$AD92&lt;=HEX2DEC('Address Decoding'!$AK$77)),M$6,IF(AND($AD92&gt;HEX2DEC('Address Decoding'!$AK$77),$AD92&lt;=HEX2DEC('Address Decoding'!$AL$77)),"MIRROR",""))</f>
        <v/>
      </c>
      <c r="N92" s="144" t="str">
        <f>IF(AND($AD92&gt;=HEX2DEC('Address Decoding'!$AJ$78),$AD92&lt;=HEX2DEC('Address Decoding'!$AK$78)),N$6,IF(AND($AD92&gt;HEX2DEC('Address Decoding'!$AK$78),$AD92&lt;=HEX2DEC('Address Decoding'!$AL$78)),"MIRROR",""))</f>
        <v/>
      </c>
      <c r="O92" s="145" t="str">
        <f>IF(AND($AD92&gt;=HEX2DEC('Address Decoding'!$AJ$79),$AD92&lt;=HEX2DEC('Address Decoding'!$AK$79)),O$6,IF(AND($AD92&gt;HEX2DEC('Address Decoding'!$AK$79),$AD92&lt;=HEX2DEC('Address Decoding'!$AL$79)),"MIRROR",""))</f>
        <v/>
      </c>
      <c r="P92" s="145" t="str">
        <f>IF(AND($AD92&gt;=HEX2DEC('Address Decoding'!$AJ$80),$AD92&lt;=HEX2DEC('Address Decoding'!$AK$80)),P$6,IF(AND($AD92&gt;HEX2DEC('Address Decoding'!$AK$80),$AD92&lt;=HEX2DEC('Address Decoding'!$AL$80)),"MIRROR",""))</f>
        <v/>
      </c>
      <c r="Q92" s="145" t="str">
        <f>IF(AND($AD92&gt;=HEX2DEC('Address Decoding'!$AJ$81),$AD92&lt;=HEX2DEC('Address Decoding'!$AK$81)),Q$6,IF(AND($AD92&gt;HEX2DEC('Address Decoding'!$AK$81),$AD92&lt;=HEX2DEC('Address Decoding'!$AL$81)),"MIRROR",""))</f>
        <v/>
      </c>
      <c r="R92" s="145" t="str">
        <f>IF(AND($AD92&gt;=HEX2DEC('Address Decoding'!$AJ$82),$AD92&lt;=HEX2DEC('Address Decoding'!$AK$82)),R$6,IF(AND($AD92&gt;HEX2DEC('Address Decoding'!$AK$82),$AD92&lt;=HEX2DEC('Address Decoding'!$AL$82)),"MIRROR",""))</f>
        <v/>
      </c>
      <c r="S92" s="145" t="str">
        <f>IF(AND($AD92&gt;=HEX2DEC('Address Decoding'!$AJ$83),$AD92&lt;=HEX2DEC('Address Decoding'!$AK$83)),S$6,IF(AND($AD92&gt;HEX2DEC('Address Decoding'!$AK$83),$AD92&lt;=HEX2DEC('Address Decoding'!$AL$83)),"MIRROR",""))</f>
        <v/>
      </c>
      <c r="T92" s="145" t="str">
        <f>IF(AND($AD92&gt;=HEX2DEC('Address Decoding'!$AJ$84),$AD92&lt;=HEX2DEC('Address Decoding'!$AK$84)),T$6,IF(AND($AD92&gt;HEX2DEC('Address Decoding'!$AK$84),$AD92&lt;=HEX2DEC('Address Decoding'!$AL$84)),"MIRROR",""))</f>
        <v/>
      </c>
      <c r="U92" s="145" t="str">
        <f>IF(AND($AD92&gt;=HEX2DEC('Address Decoding'!$AJ$85),$AD92&lt;=HEX2DEC('Address Decoding'!$AK$85)),U$6,IF(AND($AD92&gt;HEX2DEC('Address Decoding'!$AK$85),$AD92&lt;=HEX2DEC('Address Decoding'!$AL$85)),"MIRROR",""))</f>
        <v/>
      </c>
      <c r="V92" s="145" t="str">
        <f>IF(AND($AD92&gt;=HEX2DEC('Address Decoding'!$AJ$86),$AD92&lt;=HEX2DEC('Address Decoding'!$AK$86)),V$6,IF(AND($AD92&gt;HEX2DEC('Address Decoding'!$AK$86),$AD92&lt;=HEX2DEC('Address Decoding'!$AL$86)),"MIRROR",""))</f>
        <v/>
      </c>
      <c r="W92" s="145" t="str">
        <f>IF(AND($AD92&gt;=HEX2DEC('Address Decoding'!$AJ$87),$AD92&lt;=HEX2DEC('Address Decoding'!$AK$87)),W$6,IF(AND($AD92&gt;HEX2DEC('Address Decoding'!$AK$87),$AD92&lt;=HEX2DEC('Address Decoding'!$AL$87)),"MIRROR",""))</f>
        <v/>
      </c>
      <c r="X92" s="146" t="str">
        <f>IF(AND($AD92&gt;=HEX2DEC('Address Decoding'!$AJ$88),$AD92&lt;=HEX2DEC('Address Decoding'!$AK$88)),X$6,IF(AND($AD92&gt;HEX2DEC('Address Decoding'!$AK$88),$AD92&lt;=HEX2DEC('Address Decoding'!$AL$88)),"MIRROR",""))</f>
        <v/>
      </c>
      <c r="Y92" s="142" t="str">
        <f>IF(AND($AD92&gt;=HEX2DEC('Address Decoding'!$AJ$89),$AD92&lt;=HEX2DEC('Address Decoding'!$AK$89)),Y$6,IF(AND($AD92&gt;HEX2DEC('Address Decoding'!$AK$89),$AD92&lt;=HEX2DEC('Address Decoding'!$AL$89)),"MIRROR",""))</f>
        <v/>
      </c>
      <c r="Z92" s="143" t="str">
        <f>IF(AND(HEX2DEC('Address Decoding'!$AJ$95)&gt;=$AD92,HEX2DEC('Address Decoding'!$AK$95)&lt;=$AD93),Z$6,"")</f>
        <v/>
      </c>
      <c r="AA92" s="144" t="str">
        <f>IF(AND(HEX2DEC('Address Decoding'!$AJ$96)&gt;=$AD92,HEX2DEC('Address Decoding'!$AK$96)&lt;=$AD93),AA$6,"")</f>
        <v/>
      </c>
      <c r="AB92" s="130" t="str">
        <f t="shared" si="10"/>
        <v>OK</v>
      </c>
      <c r="AD92" s="162">
        <f t="shared" si="11"/>
        <v>43520</v>
      </c>
      <c r="AE92" s="163">
        <f t="shared" si="12"/>
        <v>0</v>
      </c>
    </row>
    <row r="93" spans="2:31">
      <c r="B93" s="139" t="str">
        <f t="shared" si="8"/>
        <v>0000AC00</v>
      </c>
      <c r="C93" s="140" t="s">
        <v>50</v>
      </c>
      <c r="D93" s="141" t="str">
        <f t="shared" si="9"/>
        <v>0000ADFF</v>
      </c>
      <c r="E93" s="142" t="str">
        <f>IF(AND($AD93&gt;=HEX2DEC('Address Decoding'!$AJ$69),$AD93&lt;=HEX2DEC('Address Decoding'!$AK$69)),E$6,IF(AND($AD93&gt;HEX2DEC('Address Decoding'!$AK$69),$AD93&lt;=HEX2DEC('Address Decoding'!$AL$69)),"MIRROR",""))</f>
        <v/>
      </c>
      <c r="F93" s="143" t="str">
        <f>IF(AND($AD93&gt;=HEX2DEC('Address Decoding'!$AJ$70),$AD93&lt;=HEX2DEC('Address Decoding'!$AK$70)),F$6,IF(AND($AD93&gt;HEX2DEC('Address Decoding'!$AK$70),$AD93&lt;=HEX2DEC('Address Decoding'!$AL$70)),"MIRROR",""))</f>
        <v/>
      </c>
      <c r="G93" s="143" t="str">
        <f>IF(AND($AD93&gt;=HEX2DEC('Address Decoding'!$AJ$71),$AD93&lt;=HEX2DEC('Address Decoding'!$AK$71)),G$6,IF(AND($AD93&gt;HEX2DEC('Address Decoding'!$AK$71),$AD93&lt;=HEX2DEC('Address Decoding'!$AL$71)),"MIRROR",""))</f>
        <v/>
      </c>
      <c r="H93" s="143" t="str">
        <f>IF(AND($AD93&gt;=HEX2DEC('Address Decoding'!$AJ$72),$AD93&lt;=HEX2DEC('Address Decoding'!$AK$72)),H$6,IF(AND($AD93&gt;HEX2DEC('Address Decoding'!$AK$72),$AD93&lt;=HEX2DEC('Address Decoding'!$AL$72)),"MIRROR",""))</f>
        <v/>
      </c>
      <c r="I93" s="143" t="str">
        <f>IF(AND($AD93&gt;=HEX2DEC('Address Decoding'!$AJ$73),$AD93&lt;=HEX2DEC('Address Decoding'!$AK$73)),I$6,IF(AND($AD93&gt;HEX2DEC('Address Decoding'!$AK$73),$AD93&lt;=HEX2DEC('Address Decoding'!$AL$73)),"MIRROR",""))</f>
        <v/>
      </c>
      <c r="J93" s="143" t="str">
        <f>IF(AND($AD93&gt;=HEX2DEC('Address Decoding'!$AJ$74),$AD93&lt;=HEX2DEC('Address Decoding'!$AK$74)),J$6,IF(AND($AD93&gt;HEX2DEC('Address Decoding'!$AK$74),$AD93&lt;=HEX2DEC('Address Decoding'!$AL$74)),"MIRROR",""))</f>
        <v/>
      </c>
      <c r="K93" s="143" t="str">
        <f>IF(AND($AD93&gt;=HEX2DEC('Address Decoding'!$AJ$75),$AD93&lt;=HEX2DEC('Address Decoding'!$AK$75)),K$6,IF(AND($AD93&gt;HEX2DEC('Address Decoding'!$AK$75),$AD93&lt;=HEX2DEC('Address Decoding'!$AL$75)),"MIRROR",""))</f>
        <v/>
      </c>
      <c r="L93" s="143" t="str">
        <f>IF(AND($AD93&gt;=HEX2DEC('Address Decoding'!$AJ$76),$AD93&lt;=HEX2DEC('Address Decoding'!$AK$76)),L$6,IF(AND($AD93&gt;HEX2DEC('Address Decoding'!$AK$76),$AD93&lt;=HEX2DEC('Address Decoding'!$AL$76)),"MIRROR",""))</f>
        <v/>
      </c>
      <c r="M93" s="143" t="str">
        <f>IF(AND($AD93&gt;=HEX2DEC('Address Decoding'!$AJ$77),$AD93&lt;=HEX2DEC('Address Decoding'!$AK$77)),M$6,IF(AND($AD93&gt;HEX2DEC('Address Decoding'!$AK$77),$AD93&lt;=HEX2DEC('Address Decoding'!$AL$77)),"MIRROR",""))</f>
        <v/>
      </c>
      <c r="N93" s="144" t="str">
        <f>IF(AND($AD93&gt;=HEX2DEC('Address Decoding'!$AJ$78),$AD93&lt;=HEX2DEC('Address Decoding'!$AK$78)),N$6,IF(AND($AD93&gt;HEX2DEC('Address Decoding'!$AK$78),$AD93&lt;=HEX2DEC('Address Decoding'!$AL$78)),"MIRROR",""))</f>
        <v/>
      </c>
      <c r="O93" s="145" t="str">
        <f>IF(AND($AD93&gt;=HEX2DEC('Address Decoding'!$AJ$79),$AD93&lt;=HEX2DEC('Address Decoding'!$AK$79)),O$6,IF(AND($AD93&gt;HEX2DEC('Address Decoding'!$AK$79),$AD93&lt;=HEX2DEC('Address Decoding'!$AL$79)),"MIRROR",""))</f>
        <v/>
      </c>
      <c r="P93" s="145" t="str">
        <f>IF(AND($AD93&gt;=HEX2DEC('Address Decoding'!$AJ$80),$AD93&lt;=HEX2DEC('Address Decoding'!$AK$80)),P$6,IF(AND($AD93&gt;HEX2DEC('Address Decoding'!$AK$80),$AD93&lt;=HEX2DEC('Address Decoding'!$AL$80)),"MIRROR",""))</f>
        <v/>
      </c>
      <c r="Q93" s="145" t="str">
        <f>IF(AND($AD93&gt;=HEX2DEC('Address Decoding'!$AJ$81),$AD93&lt;=HEX2DEC('Address Decoding'!$AK$81)),Q$6,IF(AND($AD93&gt;HEX2DEC('Address Decoding'!$AK$81),$AD93&lt;=HEX2DEC('Address Decoding'!$AL$81)),"MIRROR",""))</f>
        <v/>
      </c>
      <c r="R93" s="145" t="str">
        <f>IF(AND($AD93&gt;=HEX2DEC('Address Decoding'!$AJ$82),$AD93&lt;=HEX2DEC('Address Decoding'!$AK$82)),R$6,IF(AND($AD93&gt;HEX2DEC('Address Decoding'!$AK$82),$AD93&lt;=HEX2DEC('Address Decoding'!$AL$82)),"MIRROR",""))</f>
        <v/>
      </c>
      <c r="S93" s="145" t="str">
        <f>IF(AND($AD93&gt;=HEX2DEC('Address Decoding'!$AJ$83),$AD93&lt;=HEX2DEC('Address Decoding'!$AK$83)),S$6,IF(AND($AD93&gt;HEX2DEC('Address Decoding'!$AK$83),$AD93&lt;=HEX2DEC('Address Decoding'!$AL$83)),"MIRROR",""))</f>
        <v/>
      </c>
      <c r="T93" s="145" t="str">
        <f>IF(AND($AD93&gt;=HEX2DEC('Address Decoding'!$AJ$84),$AD93&lt;=HEX2DEC('Address Decoding'!$AK$84)),T$6,IF(AND($AD93&gt;HEX2DEC('Address Decoding'!$AK$84),$AD93&lt;=HEX2DEC('Address Decoding'!$AL$84)),"MIRROR",""))</f>
        <v/>
      </c>
      <c r="U93" s="145" t="str">
        <f>IF(AND($AD93&gt;=HEX2DEC('Address Decoding'!$AJ$85),$AD93&lt;=HEX2DEC('Address Decoding'!$AK$85)),U$6,IF(AND($AD93&gt;HEX2DEC('Address Decoding'!$AK$85),$AD93&lt;=HEX2DEC('Address Decoding'!$AL$85)),"MIRROR",""))</f>
        <v/>
      </c>
      <c r="V93" s="145" t="str">
        <f>IF(AND($AD93&gt;=HEX2DEC('Address Decoding'!$AJ$86),$AD93&lt;=HEX2DEC('Address Decoding'!$AK$86)),V$6,IF(AND($AD93&gt;HEX2DEC('Address Decoding'!$AK$86),$AD93&lt;=HEX2DEC('Address Decoding'!$AL$86)),"MIRROR",""))</f>
        <v/>
      </c>
      <c r="W93" s="145" t="str">
        <f>IF(AND($AD93&gt;=HEX2DEC('Address Decoding'!$AJ$87),$AD93&lt;=HEX2DEC('Address Decoding'!$AK$87)),W$6,IF(AND($AD93&gt;HEX2DEC('Address Decoding'!$AK$87),$AD93&lt;=HEX2DEC('Address Decoding'!$AL$87)),"MIRROR",""))</f>
        <v/>
      </c>
      <c r="X93" s="146" t="str">
        <f>IF(AND($AD93&gt;=HEX2DEC('Address Decoding'!$AJ$88),$AD93&lt;=HEX2DEC('Address Decoding'!$AK$88)),X$6,IF(AND($AD93&gt;HEX2DEC('Address Decoding'!$AK$88),$AD93&lt;=HEX2DEC('Address Decoding'!$AL$88)),"MIRROR",""))</f>
        <v/>
      </c>
      <c r="Y93" s="142" t="str">
        <f>IF(AND($AD93&gt;=HEX2DEC('Address Decoding'!$AJ$89),$AD93&lt;=HEX2DEC('Address Decoding'!$AK$89)),Y$6,IF(AND($AD93&gt;HEX2DEC('Address Decoding'!$AK$89),$AD93&lt;=HEX2DEC('Address Decoding'!$AL$89)),"MIRROR",""))</f>
        <v/>
      </c>
      <c r="Z93" s="143" t="str">
        <f>IF(AND(HEX2DEC('Address Decoding'!$AJ$95)&gt;=$AD93,HEX2DEC('Address Decoding'!$AK$95)&lt;=$AD94),Z$6,"")</f>
        <v/>
      </c>
      <c r="AA93" s="144" t="str">
        <f>IF(AND(HEX2DEC('Address Decoding'!$AJ$96)&gt;=$AD93,HEX2DEC('Address Decoding'!$AK$96)&lt;=$AD94),AA$6,"")</f>
        <v/>
      </c>
      <c r="AB93" s="130" t="str">
        <f t="shared" si="10"/>
        <v>OK</v>
      </c>
      <c r="AD93" s="162">
        <f t="shared" si="11"/>
        <v>44032</v>
      </c>
      <c r="AE93" s="163">
        <f t="shared" si="12"/>
        <v>0</v>
      </c>
    </row>
    <row r="94" spans="2:31">
      <c r="B94" s="139" t="str">
        <f t="shared" si="8"/>
        <v>0000AE00</v>
      </c>
      <c r="C94" s="140" t="s">
        <v>50</v>
      </c>
      <c r="D94" s="141" t="str">
        <f t="shared" si="9"/>
        <v>0000AFFF</v>
      </c>
      <c r="E94" s="142" t="str">
        <f>IF(AND($AD94&gt;=HEX2DEC('Address Decoding'!$AJ$69),$AD94&lt;=HEX2DEC('Address Decoding'!$AK$69)),E$6,IF(AND($AD94&gt;HEX2DEC('Address Decoding'!$AK$69),$AD94&lt;=HEX2DEC('Address Decoding'!$AL$69)),"MIRROR",""))</f>
        <v/>
      </c>
      <c r="F94" s="143" t="str">
        <f>IF(AND($AD94&gt;=HEX2DEC('Address Decoding'!$AJ$70),$AD94&lt;=HEX2DEC('Address Decoding'!$AK$70)),F$6,IF(AND($AD94&gt;HEX2DEC('Address Decoding'!$AK$70),$AD94&lt;=HEX2DEC('Address Decoding'!$AL$70)),"MIRROR",""))</f>
        <v/>
      </c>
      <c r="G94" s="143" t="str">
        <f>IF(AND($AD94&gt;=HEX2DEC('Address Decoding'!$AJ$71),$AD94&lt;=HEX2DEC('Address Decoding'!$AK$71)),G$6,IF(AND($AD94&gt;HEX2DEC('Address Decoding'!$AK$71),$AD94&lt;=HEX2DEC('Address Decoding'!$AL$71)),"MIRROR",""))</f>
        <v/>
      </c>
      <c r="H94" s="143" t="str">
        <f>IF(AND($AD94&gt;=HEX2DEC('Address Decoding'!$AJ$72),$AD94&lt;=HEX2DEC('Address Decoding'!$AK$72)),H$6,IF(AND($AD94&gt;HEX2DEC('Address Decoding'!$AK$72),$AD94&lt;=HEX2DEC('Address Decoding'!$AL$72)),"MIRROR",""))</f>
        <v/>
      </c>
      <c r="I94" s="143" t="str">
        <f>IF(AND($AD94&gt;=HEX2DEC('Address Decoding'!$AJ$73),$AD94&lt;=HEX2DEC('Address Decoding'!$AK$73)),I$6,IF(AND($AD94&gt;HEX2DEC('Address Decoding'!$AK$73),$AD94&lt;=HEX2DEC('Address Decoding'!$AL$73)),"MIRROR",""))</f>
        <v/>
      </c>
      <c r="J94" s="143" t="str">
        <f>IF(AND($AD94&gt;=HEX2DEC('Address Decoding'!$AJ$74),$AD94&lt;=HEX2DEC('Address Decoding'!$AK$74)),J$6,IF(AND($AD94&gt;HEX2DEC('Address Decoding'!$AK$74),$AD94&lt;=HEX2DEC('Address Decoding'!$AL$74)),"MIRROR",""))</f>
        <v/>
      </c>
      <c r="K94" s="143" t="str">
        <f>IF(AND($AD94&gt;=HEX2DEC('Address Decoding'!$AJ$75),$AD94&lt;=HEX2DEC('Address Decoding'!$AK$75)),K$6,IF(AND($AD94&gt;HEX2DEC('Address Decoding'!$AK$75),$AD94&lt;=HEX2DEC('Address Decoding'!$AL$75)),"MIRROR",""))</f>
        <v/>
      </c>
      <c r="L94" s="143" t="str">
        <f>IF(AND($AD94&gt;=HEX2DEC('Address Decoding'!$AJ$76),$AD94&lt;=HEX2DEC('Address Decoding'!$AK$76)),L$6,IF(AND($AD94&gt;HEX2DEC('Address Decoding'!$AK$76),$AD94&lt;=HEX2DEC('Address Decoding'!$AL$76)),"MIRROR",""))</f>
        <v/>
      </c>
      <c r="M94" s="143" t="str">
        <f>IF(AND($AD94&gt;=HEX2DEC('Address Decoding'!$AJ$77),$AD94&lt;=HEX2DEC('Address Decoding'!$AK$77)),M$6,IF(AND($AD94&gt;HEX2DEC('Address Decoding'!$AK$77),$AD94&lt;=HEX2DEC('Address Decoding'!$AL$77)),"MIRROR",""))</f>
        <v/>
      </c>
      <c r="N94" s="144" t="str">
        <f>IF(AND($AD94&gt;=HEX2DEC('Address Decoding'!$AJ$78),$AD94&lt;=HEX2DEC('Address Decoding'!$AK$78)),N$6,IF(AND($AD94&gt;HEX2DEC('Address Decoding'!$AK$78),$AD94&lt;=HEX2DEC('Address Decoding'!$AL$78)),"MIRROR",""))</f>
        <v/>
      </c>
      <c r="O94" s="145" t="str">
        <f>IF(AND($AD94&gt;=HEX2DEC('Address Decoding'!$AJ$79),$AD94&lt;=HEX2DEC('Address Decoding'!$AK$79)),O$6,IF(AND($AD94&gt;HEX2DEC('Address Decoding'!$AK$79),$AD94&lt;=HEX2DEC('Address Decoding'!$AL$79)),"MIRROR",""))</f>
        <v/>
      </c>
      <c r="P94" s="145" t="str">
        <f>IF(AND($AD94&gt;=HEX2DEC('Address Decoding'!$AJ$80),$AD94&lt;=HEX2DEC('Address Decoding'!$AK$80)),P$6,IF(AND($AD94&gt;HEX2DEC('Address Decoding'!$AK$80),$AD94&lt;=HEX2DEC('Address Decoding'!$AL$80)),"MIRROR",""))</f>
        <v/>
      </c>
      <c r="Q94" s="145" t="str">
        <f>IF(AND($AD94&gt;=HEX2DEC('Address Decoding'!$AJ$81),$AD94&lt;=HEX2DEC('Address Decoding'!$AK$81)),Q$6,IF(AND($AD94&gt;HEX2DEC('Address Decoding'!$AK$81),$AD94&lt;=HEX2DEC('Address Decoding'!$AL$81)),"MIRROR",""))</f>
        <v/>
      </c>
      <c r="R94" s="145" t="str">
        <f>IF(AND($AD94&gt;=HEX2DEC('Address Decoding'!$AJ$82),$AD94&lt;=HEX2DEC('Address Decoding'!$AK$82)),R$6,IF(AND($AD94&gt;HEX2DEC('Address Decoding'!$AK$82),$AD94&lt;=HEX2DEC('Address Decoding'!$AL$82)),"MIRROR",""))</f>
        <v/>
      </c>
      <c r="S94" s="145" t="str">
        <f>IF(AND($AD94&gt;=HEX2DEC('Address Decoding'!$AJ$83),$AD94&lt;=HEX2DEC('Address Decoding'!$AK$83)),S$6,IF(AND($AD94&gt;HEX2DEC('Address Decoding'!$AK$83),$AD94&lt;=HEX2DEC('Address Decoding'!$AL$83)),"MIRROR",""))</f>
        <v/>
      </c>
      <c r="T94" s="145" t="str">
        <f>IF(AND($AD94&gt;=HEX2DEC('Address Decoding'!$AJ$84),$AD94&lt;=HEX2DEC('Address Decoding'!$AK$84)),T$6,IF(AND($AD94&gt;HEX2DEC('Address Decoding'!$AK$84),$AD94&lt;=HEX2DEC('Address Decoding'!$AL$84)),"MIRROR",""))</f>
        <v/>
      </c>
      <c r="U94" s="145" t="str">
        <f>IF(AND($AD94&gt;=HEX2DEC('Address Decoding'!$AJ$85),$AD94&lt;=HEX2DEC('Address Decoding'!$AK$85)),U$6,IF(AND($AD94&gt;HEX2DEC('Address Decoding'!$AK$85),$AD94&lt;=HEX2DEC('Address Decoding'!$AL$85)),"MIRROR",""))</f>
        <v/>
      </c>
      <c r="V94" s="145" t="str">
        <f>IF(AND($AD94&gt;=HEX2DEC('Address Decoding'!$AJ$86),$AD94&lt;=HEX2DEC('Address Decoding'!$AK$86)),V$6,IF(AND($AD94&gt;HEX2DEC('Address Decoding'!$AK$86),$AD94&lt;=HEX2DEC('Address Decoding'!$AL$86)),"MIRROR",""))</f>
        <v/>
      </c>
      <c r="W94" s="145" t="str">
        <f>IF(AND($AD94&gt;=HEX2DEC('Address Decoding'!$AJ$87),$AD94&lt;=HEX2DEC('Address Decoding'!$AK$87)),W$6,IF(AND($AD94&gt;HEX2DEC('Address Decoding'!$AK$87),$AD94&lt;=HEX2DEC('Address Decoding'!$AL$87)),"MIRROR",""))</f>
        <v/>
      </c>
      <c r="X94" s="146" t="str">
        <f>IF(AND($AD94&gt;=HEX2DEC('Address Decoding'!$AJ$88),$AD94&lt;=HEX2DEC('Address Decoding'!$AK$88)),X$6,IF(AND($AD94&gt;HEX2DEC('Address Decoding'!$AK$88),$AD94&lt;=HEX2DEC('Address Decoding'!$AL$88)),"MIRROR",""))</f>
        <v/>
      </c>
      <c r="Y94" s="142" t="str">
        <f>IF(AND($AD94&gt;=HEX2DEC('Address Decoding'!$AJ$89),$AD94&lt;=HEX2DEC('Address Decoding'!$AK$89)),Y$6,IF(AND($AD94&gt;HEX2DEC('Address Decoding'!$AK$89),$AD94&lt;=HEX2DEC('Address Decoding'!$AL$89)),"MIRROR",""))</f>
        <v/>
      </c>
      <c r="Z94" s="143" t="str">
        <f>IF(AND(HEX2DEC('Address Decoding'!$AJ$95)&gt;=$AD94,HEX2DEC('Address Decoding'!$AK$95)&lt;=$AD95),Z$6,"")</f>
        <v/>
      </c>
      <c r="AA94" s="144" t="str">
        <f>IF(AND(HEX2DEC('Address Decoding'!$AJ$96)&gt;=$AD94,HEX2DEC('Address Decoding'!$AK$96)&lt;=$AD95),AA$6,"")</f>
        <v/>
      </c>
      <c r="AB94" s="130" t="str">
        <f t="shared" si="10"/>
        <v>OK</v>
      </c>
      <c r="AD94" s="162">
        <f t="shared" si="11"/>
        <v>44544</v>
      </c>
      <c r="AE94" s="163">
        <f t="shared" si="12"/>
        <v>0</v>
      </c>
    </row>
    <row r="95" spans="2:31">
      <c r="B95" s="139" t="str">
        <f t="shared" si="8"/>
        <v>0000B000</v>
      </c>
      <c r="C95" s="140" t="s">
        <v>50</v>
      </c>
      <c r="D95" s="141" t="str">
        <f t="shared" si="9"/>
        <v>0000B1FF</v>
      </c>
      <c r="E95" s="142" t="str">
        <f>IF(AND($AD95&gt;=HEX2DEC('Address Decoding'!$AJ$69),$AD95&lt;=HEX2DEC('Address Decoding'!$AK$69)),E$6,IF(AND($AD95&gt;HEX2DEC('Address Decoding'!$AK$69),$AD95&lt;=HEX2DEC('Address Decoding'!$AL$69)),"MIRROR",""))</f>
        <v/>
      </c>
      <c r="F95" s="143" t="str">
        <f>IF(AND($AD95&gt;=HEX2DEC('Address Decoding'!$AJ$70),$AD95&lt;=HEX2DEC('Address Decoding'!$AK$70)),F$6,IF(AND($AD95&gt;HEX2DEC('Address Decoding'!$AK$70),$AD95&lt;=HEX2DEC('Address Decoding'!$AL$70)),"MIRROR",""))</f>
        <v/>
      </c>
      <c r="G95" s="143" t="str">
        <f>IF(AND($AD95&gt;=HEX2DEC('Address Decoding'!$AJ$71),$AD95&lt;=HEX2DEC('Address Decoding'!$AK$71)),G$6,IF(AND($AD95&gt;HEX2DEC('Address Decoding'!$AK$71),$AD95&lt;=HEX2DEC('Address Decoding'!$AL$71)),"MIRROR",""))</f>
        <v/>
      </c>
      <c r="H95" s="143" t="str">
        <f>IF(AND($AD95&gt;=HEX2DEC('Address Decoding'!$AJ$72),$AD95&lt;=HEX2DEC('Address Decoding'!$AK$72)),H$6,IF(AND($AD95&gt;HEX2DEC('Address Decoding'!$AK$72),$AD95&lt;=HEX2DEC('Address Decoding'!$AL$72)),"MIRROR",""))</f>
        <v/>
      </c>
      <c r="I95" s="143" t="str">
        <f>IF(AND($AD95&gt;=HEX2DEC('Address Decoding'!$AJ$73),$AD95&lt;=HEX2DEC('Address Decoding'!$AK$73)),I$6,IF(AND($AD95&gt;HEX2DEC('Address Decoding'!$AK$73),$AD95&lt;=HEX2DEC('Address Decoding'!$AL$73)),"MIRROR",""))</f>
        <v/>
      </c>
      <c r="J95" s="143" t="str">
        <f>IF(AND($AD95&gt;=HEX2DEC('Address Decoding'!$AJ$74),$AD95&lt;=HEX2DEC('Address Decoding'!$AK$74)),J$6,IF(AND($AD95&gt;HEX2DEC('Address Decoding'!$AK$74),$AD95&lt;=HEX2DEC('Address Decoding'!$AL$74)),"MIRROR",""))</f>
        <v/>
      </c>
      <c r="K95" s="143" t="str">
        <f>IF(AND($AD95&gt;=HEX2DEC('Address Decoding'!$AJ$75),$AD95&lt;=HEX2DEC('Address Decoding'!$AK$75)),K$6,IF(AND($AD95&gt;HEX2DEC('Address Decoding'!$AK$75),$AD95&lt;=HEX2DEC('Address Decoding'!$AL$75)),"MIRROR",""))</f>
        <v/>
      </c>
      <c r="L95" s="143" t="str">
        <f>IF(AND($AD95&gt;=HEX2DEC('Address Decoding'!$AJ$76),$AD95&lt;=HEX2DEC('Address Decoding'!$AK$76)),L$6,IF(AND($AD95&gt;HEX2DEC('Address Decoding'!$AK$76),$AD95&lt;=HEX2DEC('Address Decoding'!$AL$76)),"MIRROR",""))</f>
        <v/>
      </c>
      <c r="M95" s="143" t="str">
        <f>IF(AND($AD95&gt;=HEX2DEC('Address Decoding'!$AJ$77),$AD95&lt;=HEX2DEC('Address Decoding'!$AK$77)),M$6,IF(AND($AD95&gt;HEX2DEC('Address Decoding'!$AK$77),$AD95&lt;=HEX2DEC('Address Decoding'!$AL$77)),"MIRROR",""))</f>
        <v/>
      </c>
      <c r="N95" s="144" t="str">
        <f>IF(AND($AD95&gt;=HEX2DEC('Address Decoding'!$AJ$78),$AD95&lt;=HEX2DEC('Address Decoding'!$AK$78)),N$6,IF(AND($AD95&gt;HEX2DEC('Address Decoding'!$AK$78),$AD95&lt;=HEX2DEC('Address Decoding'!$AL$78)),"MIRROR",""))</f>
        <v/>
      </c>
      <c r="O95" s="145" t="str">
        <f>IF(AND($AD95&gt;=HEX2DEC('Address Decoding'!$AJ$79),$AD95&lt;=HEX2DEC('Address Decoding'!$AK$79)),O$6,IF(AND($AD95&gt;HEX2DEC('Address Decoding'!$AK$79),$AD95&lt;=HEX2DEC('Address Decoding'!$AL$79)),"MIRROR",""))</f>
        <v/>
      </c>
      <c r="P95" s="145" t="str">
        <f>IF(AND($AD95&gt;=HEX2DEC('Address Decoding'!$AJ$80),$AD95&lt;=HEX2DEC('Address Decoding'!$AK$80)),P$6,IF(AND($AD95&gt;HEX2DEC('Address Decoding'!$AK$80),$AD95&lt;=HEX2DEC('Address Decoding'!$AL$80)),"MIRROR",""))</f>
        <v/>
      </c>
      <c r="Q95" s="145" t="str">
        <f>IF(AND($AD95&gt;=HEX2DEC('Address Decoding'!$AJ$81),$AD95&lt;=HEX2DEC('Address Decoding'!$AK$81)),Q$6,IF(AND($AD95&gt;HEX2DEC('Address Decoding'!$AK$81),$AD95&lt;=HEX2DEC('Address Decoding'!$AL$81)),"MIRROR",""))</f>
        <v/>
      </c>
      <c r="R95" s="145" t="str">
        <f>IF(AND($AD95&gt;=HEX2DEC('Address Decoding'!$AJ$82),$AD95&lt;=HEX2DEC('Address Decoding'!$AK$82)),R$6,IF(AND($AD95&gt;HEX2DEC('Address Decoding'!$AK$82),$AD95&lt;=HEX2DEC('Address Decoding'!$AL$82)),"MIRROR",""))</f>
        <v/>
      </c>
      <c r="S95" s="145" t="str">
        <f>IF(AND($AD95&gt;=HEX2DEC('Address Decoding'!$AJ$83),$AD95&lt;=HEX2DEC('Address Decoding'!$AK$83)),S$6,IF(AND($AD95&gt;HEX2DEC('Address Decoding'!$AK$83),$AD95&lt;=HEX2DEC('Address Decoding'!$AL$83)),"MIRROR",""))</f>
        <v/>
      </c>
      <c r="T95" s="145" t="str">
        <f>IF(AND($AD95&gt;=HEX2DEC('Address Decoding'!$AJ$84),$AD95&lt;=HEX2DEC('Address Decoding'!$AK$84)),T$6,IF(AND($AD95&gt;HEX2DEC('Address Decoding'!$AK$84),$AD95&lt;=HEX2DEC('Address Decoding'!$AL$84)),"MIRROR",""))</f>
        <v/>
      </c>
      <c r="U95" s="145" t="str">
        <f>IF(AND($AD95&gt;=HEX2DEC('Address Decoding'!$AJ$85),$AD95&lt;=HEX2DEC('Address Decoding'!$AK$85)),U$6,IF(AND($AD95&gt;HEX2DEC('Address Decoding'!$AK$85),$AD95&lt;=HEX2DEC('Address Decoding'!$AL$85)),"MIRROR",""))</f>
        <v/>
      </c>
      <c r="V95" s="145" t="str">
        <f>IF(AND($AD95&gt;=HEX2DEC('Address Decoding'!$AJ$86),$AD95&lt;=HEX2DEC('Address Decoding'!$AK$86)),V$6,IF(AND($AD95&gt;HEX2DEC('Address Decoding'!$AK$86),$AD95&lt;=HEX2DEC('Address Decoding'!$AL$86)),"MIRROR",""))</f>
        <v/>
      </c>
      <c r="W95" s="145" t="str">
        <f>IF(AND($AD95&gt;=HEX2DEC('Address Decoding'!$AJ$87),$AD95&lt;=HEX2DEC('Address Decoding'!$AK$87)),W$6,IF(AND($AD95&gt;HEX2DEC('Address Decoding'!$AK$87),$AD95&lt;=HEX2DEC('Address Decoding'!$AL$87)),"MIRROR",""))</f>
        <v/>
      </c>
      <c r="X95" s="146" t="str">
        <f>IF(AND($AD95&gt;=HEX2DEC('Address Decoding'!$AJ$88),$AD95&lt;=HEX2DEC('Address Decoding'!$AK$88)),X$6,IF(AND($AD95&gt;HEX2DEC('Address Decoding'!$AK$88),$AD95&lt;=HEX2DEC('Address Decoding'!$AL$88)),"MIRROR",""))</f>
        <v/>
      </c>
      <c r="Y95" s="142" t="str">
        <f>IF(AND($AD95&gt;=HEX2DEC('Address Decoding'!$AJ$89),$AD95&lt;=HEX2DEC('Address Decoding'!$AK$89)),Y$6,IF(AND($AD95&gt;HEX2DEC('Address Decoding'!$AK$89),$AD95&lt;=HEX2DEC('Address Decoding'!$AL$89)),"MIRROR",""))</f>
        <v/>
      </c>
      <c r="Z95" s="143" t="str">
        <f>IF(AND(HEX2DEC('Address Decoding'!$AJ$95)&gt;=$AD95,HEX2DEC('Address Decoding'!$AK$95)&lt;=$AD96),Z$6,"")</f>
        <v/>
      </c>
      <c r="AA95" s="144" t="str">
        <f>IF(AND(HEX2DEC('Address Decoding'!$AJ$96)&gt;=$AD95,HEX2DEC('Address Decoding'!$AK$96)&lt;=$AD96),AA$6,"")</f>
        <v/>
      </c>
      <c r="AB95" s="130" t="str">
        <f t="shared" si="10"/>
        <v>OK</v>
      </c>
      <c r="AD95" s="162">
        <f t="shared" si="11"/>
        <v>45056</v>
      </c>
      <c r="AE95" s="163">
        <f t="shared" si="12"/>
        <v>0</v>
      </c>
    </row>
    <row r="96" spans="2:31">
      <c r="B96" s="139" t="str">
        <f t="shared" si="8"/>
        <v>0000B200</v>
      </c>
      <c r="C96" s="140" t="s">
        <v>50</v>
      </c>
      <c r="D96" s="141" t="str">
        <f t="shared" si="9"/>
        <v>0000B3FF</v>
      </c>
      <c r="E96" s="142" t="str">
        <f>IF(AND($AD96&gt;=HEX2DEC('Address Decoding'!$AJ$69),$AD96&lt;=HEX2DEC('Address Decoding'!$AK$69)),E$6,IF(AND($AD96&gt;HEX2DEC('Address Decoding'!$AK$69),$AD96&lt;=HEX2DEC('Address Decoding'!$AL$69)),"MIRROR",""))</f>
        <v/>
      </c>
      <c r="F96" s="143" t="str">
        <f>IF(AND($AD96&gt;=HEX2DEC('Address Decoding'!$AJ$70),$AD96&lt;=HEX2DEC('Address Decoding'!$AK$70)),F$6,IF(AND($AD96&gt;HEX2DEC('Address Decoding'!$AK$70),$AD96&lt;=HEX2DEC('Address Decoding'!$AL$70)),"MIRROR",""))</f>
        <v/>
      </c>
      <c r="G96" s="143" t="str">
        <f>IF(AND($AD96&gt;=HEX2DEC('Address Decoding'!$AJ$71),$AD96&lt;=HEX2DEC('Address Decoding'!$AK$71)),G$6,IF(AND($AD96&gt;HEX2DEC('Address Decoding'!$AK$71),$AD96&lt;=HEX2DEC('Address Decoding'!$AL$71)),"MIRROR",""))</f>
        <v/>
      </c>
      <c r="H96" s="143" t="str">
        <f>IF(AND($AD96&gt;=HEX2DEC('Address Decoding'!$AJ$72),$AD96&lt;=HEX2DEC('Address Decoding'!$AK$72)),H$6,IF(AND($AD96&gt;HEX2DEC('Address Decoding'!$AK$72),$AD96&lt;=HEX2DEC('Address Decoding'!$AL$72)),"MIRROR",""))</f>
        <v/>
      </c>
      <c r="I96" s="143" t="str">
        <f>IF(AND($AD96&gt;=HEX2DEC('Address Decoding'!$AJ$73),$AD96&lt;=HEX2DEC('Address Decoding'!$AK$73)),I$6,IF(AND($AD96&gt;HEX2DEC('Address Decoding'!$AK$73),$AD96&lt;=HEX2DEC('Address Decoding'!$AL$73)),"MIRROR",""))</f>
        <v/>
      </c>
      <c r="J96" s="143" t="str">
        <f>IF(AND($AD96&gt;=HEX2DEC('Address Decoding'!$AJ$74),$AD96&lt;=HEX2DEC('Address Decoding'!$AK$74)),J$6,IF(AND($AD96&gt;HEX2DEC('Address Decoding'!$AK$74),$AD96&lt;=HEX2DEC('Address Decoding'!$AL$74)),"MIRROR",""))</f>
        <v/>
      </c>
      <c r="K96" s="143" t="str">
        <f>IF(AND($AD96&gt;=HEX2DEC('Address Decoding'!$AJ$75),$AD96&lt;=HEX2DEC('Address Decoding'!$AK$75)),K$6,IF(AND($AD96&gt;HEX2DEC('Address Decoding'!$AK$75),$AD96&lt;=HEX2DEC('Address Decoding'!$AL$75)),"MIRROR",""))</f>
        <v/>
      </c>
      <c r="L96" s="143" t="str">
        <f>IF(AND($AD96&gt;=HEX2DEC('Address Decoding'!$AJ$76),$AD96&lt;=HEX2DEC('Address Decoding'!$AK$76)),L$6,IF(AND($AD96&gt;HEX2DEC('Address Decoding'!$AK$76),$AD96&lt;=HEX2DEC('Address Decoding'!$AL$76)),"MIRROR",""))</f>
        <v/>
      </c>
      <c r="M96" s="143" t="str">
        <f>IF(AND($AD96&gt;=HEX2DEC('Address Decoding'!$AJ$77),$AD96&lt;=HEX2DEC('Address Decoding'!$AK$77)),M$6,IF(AND($AD96&gt;HEX2DEC('Address Decoding'!$AK$77),$AD96&lt;=HEX2DEC('Address Decoding'!$AL$77)),"MIRROR",""))</f>
        <v/>
      </c>
      <c r="N96" s="144" t="str">
        <f>IF(AND($AD96&gt;=HEX2DEC('Address Decoding'!$AJ$78),$AD96&lt;=HEX2DEC('Address Decoding'!$AK$78)),N$6,IF(AND($AD96&gt;HEX2DEC('Address Decoding'!$AK$78),$AD96&lt;=HEX2DEC('Address Decoding'!$AL$78)),"MIRROR",""))</f>
        <v/>
      </c>
      <c r="O96" s="145" t="str">
        <f>IF(AND($AD96&gt;=HEX2DEC('Address Decoding'!$AJ$79),$AD96&lt;=HEX2DEC('Address Decoding'!$AK$79)),O$6,IF(AND($AD96&gt;HEX2DEC('Address Decoding'!$AK$79),$AD96&lt;=HEX2DEC('Address Decoding'!$AL$79)),"MIRROR",""))</f>
        <v/>
      </c>
      <c r="P96" s="145" t="str">
        <f>IF(AND($AD96&gt;=HEX2DEC('Address Decoding'!$AJ$80),$AD96&lt;=HEX2DEC('Address Decoding'!$AK$80)),P$6,IF(AND($AD96&gt;HEX2DEC('Address Decoding'!$AK$80),$AD96&lt;=HEX2DEC('Address Decoding'!$AL$80)),"MIRROR",""))</f>
        <v/>
      </c>
      <c r="Q96" s="145" t="str">
        <f>IF(AND($AD96&gt;=HEX2DEC('Address Decoding'!$AJ$81),$AD96&lt;=HEX2DEC('Address Decoding'!$AK$81)),Q$6,IF(AND($AD96&gt;HEX2DEC('Address Decoding'!$AK$81),$AD96&lt;=HEX2DEC('Address Decoding'!$AL$81)),"MIRROR",""))</f>
        <v/>
      </c>
      <c r="R96" s="145" t="str">
        <f>IF(AND($AD96&gt;=HEX2DEC('Address Decoding'!$AJ$82),$AD96&lt;=HEX2DEC('Address Decoding'!$AK$82)),R$6,IF(AND($AD96&gt;HEX2DEC('Address Decoding'!$AK$82),$AD96&lt;=HEX2DEC('Address Decoding'!$AL$82)),"MIRROR",""))</f>
        <v/>
      </c>
      <c r="S96" s="145" t="str">
        <f>IF(AND($AD96&gt;=HEX2DEC('Address Decoding'!$AJ$83),$AD96&lt;=HEX2DEC('Address Decoding'!$AK$83)),S$6,IF(AND($AD96&gt;HEX2DEC('Address Decoding'!$AK$83),$AD96&lt;=HEX2DEC('Address Decoding'!$AL$83)),"MIRROR",""))</f>
        <v/>
      </c>
      <c r="T96" s="145" t="str">
        <f>IF(AND($AD96&gt;=HEX2DEC('Address Decoding'!$AJ$84),$AD96&lt;=HEX2DEC('Address Decoding'!$AK$84)),T$6,IF(AND($AD96&gt;HEX2DEC('Address Decoding'!$AK$84),$AD96&lt;=HEX2DEC('Address Decoding'!$AL$84)),"MIRROR",""))</f>
        <v/>
      </c>
      <c r="U96" s="145" t="str">
        <f>IF(AND($AD96&gt;=HEX2DEC('Address Decoding'!$AJ$85),$AD96&lt;=HEX2DEC('Address Decoding'!$AK$85)),U$6,IF(AND($AD96&gt;HEX2DEC('Address Decoding'!$AK$85),$AD96&lt;=HEX2DEC('Address Decoding'!$AL$85)),"MIRROR",""))</f>
        <v/>
      </c>
      <c r="V96" s="145" t="str">
        <f>IF(AND($AD96&gt;=HEX2DEC('Address Decoding'!$AJ$86),$AD96&lt;=HEX2DEC('Address Decoding'!$AK$86)),V$6,IF(AND($AD96&gt;HEX2DEC('Address Decoding'!$AK$86),$AD96&lt;=HEX2DEC('Address Decoding'!$AL$86)),"MIRROR",""))</f>
        <v/>
      </c>
      <c r="W96" s="145" t="str">
        <f>IF(AND($AD96&gt;=HEX2DEC('Address Decoding'!$AJ$87),$AD96&lt;=HEX2DEC('Address Decoding'!$AK$87)),W$6,IF(AND($AD96&gt;HEX2DEC('Address Decoding'!$AK$87),$AD96&lt;=HEX2DEC('Address Decoding'!$AL$87)),"MIRROR",""))</f>
        <v/>
      </c>
      <c r="X96" s="146" t="str">
        <f>IF(AND($AD96&gt;=HEX2DEC('Address Decoding'!$AJ$88),$AD96&lt;=HEX2DEC('Address Decoding'!$AK$88)),X$6,IF(AND($AD96&gt;HEX2DEC('Address Decoding'!$AK$88),$AD96&lt;=HEX2DEC('Address Decoding'!$AL$88)),"MIRROR",""))</f>
        <v/>
      </c>
      <c r="Y96" s="142" t="str">
        <f>IF(AND($AD96&gt;=HEX2DEC('Address Decoding'!$AJ$89),$AD96&lt;=HEX2DEC('Address Decoding'!$AK$89)),Y$6,IF(AND($AD96&gt;HEX2DEC('Address Decoding'!$AK$89),$AD96&lt;=HEX2DEC('Address Decoding'!$AL$89)),"MIRROR",""))</f>
        <v/>
      </c>
      <c r="Z96" s="143" t="str">
        <f>IF(AND(HEX2DEC('Address Decoding'!$AJ$95)&gt;=$AD96,HEX2DEC('Address Decoding'!$AK$95)&lt;=$AD97),Z$6,"")</f>
        <v/>
      </c>
      <c r="AA96" s="144" t="str">
        <f>IF(AND(HEX2DEC('Address Decoding'!$AJ$96)&gt;=$AD96,HEX2DEC('Address Decoding'!$AK$96)&lt;=$AD97),AA$6,"")</f>
        <v/>
      </c>
      <c r="AB96" s="130" t="str">
        <f t="shared" si="10"/>
        <v>OK</v>
      </c>
      <c r="AD96" s="162">
        <f t="shared" si="11"/>
        <v>45568</v>
      </c>
      <c r="AE96" s="163">
        <f t="shared" si="12"/>
        <v>0</v>
      </c>
    </row>
    <row r="97" spans="2:31">
      <c r="B97" s="139" t="str">
        <f t="shared" si="8"/>
        <v>0000B400</v>
      </c>
      <c r="C97" s="140" t="s">
        <v>50</v>
      </c>
      <c r="D97" s="141" t="str">
        <f t="shared" si="9"/>
        <v>0000B5FF</v>
      </c>
      <c r="E97" s="142" t="str">
        <f>IF(AND($AD97&gt;=HEX2DEC('Address Decoding'!$AJ$69),$AD97&lt;=HEX2DEC('Address Decoding'!$AK$69)),E$6,IF(AND($AD97&gt;HEX2DEC('Address Decoding'!$AK$69),$AD97&lt;=HEX2DEC('Address Decoding'!$AL$69)),"MIRROR",""))</f>
        <v/>
      </c>
      <c r="F97" s="143" t="str">
        <f>IF(AND($AD97&gt;=HEX2DEC('Address Decoding'!$AJ$70),$AD97&lt;=HEX2DEC('Address Decoding'!$AK$70)),F$6,IF(AND($AD97&gt;HEX2DEC('Address Decoding'!$AK$70),$AD97&lt;=HEX2DEC('Address Decoding'!$AL$70)),"MIRROR",""))</f>
        <v/>
      </c>
      <c r="G97" s="143" t="str">
        <f>IF(AND($AD97&gt;=HEX2DEC('Address Decoding'!$AJ$71),$AD97&lt;=HEX2DEC('Address Decoding'!$AK$71)),G$6,IF(AND($AD97&gt;HEX2DEC('Address Decoding'!$AK$71),$AD97&lt;=HEX2DEC('Address Decoding'!$AL$71)),"MIRROR",""))</f>
        <v/>
      </c>
      <c r="H97" s="143" t="str">
        <f>IF(AND($AD97&gt;=HEX2DEC('Address Decoding'!$AJ$72),$AD97&lt;=HEX2DEC('Address Decoding'!$AK$72)),H$6,IF(AND($AD97&gt;HEX2DEC('Address Decoding'!$AK$72),$AD97&lt;=HEX2DEC('Address Decoding'!$AL$72)),"MIRROR",""))</f>
        <v/>
      </c>
      <c r="I97" s="143" t="str">
        <f>IF(AND($AD97&gt;=HEX2DEC('Address Decoding'!$AJ$73),$AD97&lt;=HEX2DEC('Address Decoding'!$AK$73)),I$6,IF(AND($AD97&gt;HEX2DEC('Address Decoding'!$AK$73),$AD97&lt;=HEX2DEC('Address Decoding'!$AL$73)),"MIRROR",""))</f>
        <v/>
      </c>
      <c r="J97" s="143" t="str">
        <f>IF(AND($AD97&gt;=HEX2DEC('Address Decoding'!$AJ$74),$AD97&lt;=HEX2DEC('Address Decoding'!$AK$74)),J$6,IF(AND($AD97&gt;HEX2DEC('Address Decoding'!$AK$74),$AD97&lt;=HEX2DEC('Address Decoding'!$AL$74)),"MIRROR",""))</f>
        <v/>
      </c>
      <c r="K97" s="143" t="str">
        <f>IF(AND($AD97&gt;=HEX2DEC('Address Decoding'!$AJ$75),$AD97&lt;=HEX2DEC('Address Decoding'!$AK$75)),K$6,IF(AND($AD97&gt;HEX2DEC('Address Decoding'!$AK$75),$AD97&lt;=HEX2DEC('Address Decoding'!$AL$75)),"MIRROR",""))</f>
        <v/>
      </c>
      <c r="L97" s="143" t="str">
        <f>IF(AND($AD97&gt;=HEX2DEC('Address Decoding'!$AJ$76),$AD97&lt;=HEX2DEC('Address Decoding'!$AK$76)),L$6,IF(AND($AD97&gt;HEX2DEC('Address Decoding'!$AK$76),$AD97&lt;=HEX2DEC('Address Decoding'!$AL$76)),"MIRROR",""))</f>
        <v/>
      </c>
      <c r="M97" s="143" t="str">
        <f>IF(AND($AD97&gt;=HEX2DEC('Address Decoding'!$AJ$77),$AD97&lt;=HEX2DEC('Address Decoding'!$AK$77)),M$6,IF(AND($AD97&gt;HEX2DEC('Address Decoding'!$AK$77),$AD97&lt;=HEX2DEC('Address Decoding'!$AL$77)),"MIRROR",""))</f>
        <v/>
      </c>
      <c r="N97" s="144" t="str">
        <f>IF(AND($AD97&gt;=HEX2DEC('Address Decoding'!$AJ$78),$AD97&lt;=HEX2DEC('Address Decoding'!$AK$78)),N$6,IF(AND($AD97&gt;HEX2DEC('Address Decoding'!$AK$78),$AD97&lt;=HEX2DEC('Address Decoding'!$AL$78)),"MIRROR",""))</f>
        <v/>
      </c>
      <c r="O97" s="145" t="str">
        <f>IF(AND($AD97&gt;=HEX2DEC('Address Decoding'!$AJ$79),$AD97&lt;=HEX2DEC('Address Decoding'!$AK$79)),O$6,IF(AND($AD97&gt;HEX2DEC('Address Decoding'!$AK$79),$AD97&lt;=HEX2DEC('Address Decoding'!$AL$79)),"MIRROR",""))</f>
        <v/>
      </c>
      <c r="P97" s="145" t="str">
        <f>IF(AND($AD97&gt;=HEX2DEC('Address Decoding'!$AJ$80),$AD97&lt;=HEX2DEC('Address Decoding'!$AK$80)),P$6,IF(AND($AD97&gt;HEX2DEC('Address Decoding'!$AK$80),$AD97&lt;=HEX2DEC('Address Decoding'!$AL$80)),"MIRROR",""))</f>
        <v/>
      </c>
      <c r="Q97" s="145" t="str">
        <f>IF(AND($AD97&gt;=HEX2DEC('Address Decoding'!$AJ$81),$AD97&lt;=HEX2DEC('Address Decoding'!$AK$81)),Q$6,IF(AND($AD97&gt;HEX2DEC('Address Decoding'!$AK$81),$AD97&lt;=HEX2DEC('Address Decoding'!$AL$81)),"MIRROR",""))</f>
        <v/>
      </c>
      <c r="R97" s="145" t="str">
        <f>IF(AND($AD97&gt;=HEX2DEC('Address Decoding'!$AJ$82),$AD97&lt;=HEX2DEC('Address Decoding'!$AK$82)),R$6,IF(AND($AD97&gt;HEX2DEC('Address Decoding'!$AK$82),$AD97&lt;=HEX2DEC('Address Decoding'!$AL$82)),"MIRROR",""))</f>
        <v/>
      </c>
      <c r="S97" s="145" t="str">
        <f>IF(AND($AD97&gt;=HEX2DEC('Address Decoding'!$AJ$83),$AD97&lt;=HEX2DEC('Address Decoding'!$AK$83)),S$6,IF(AND($AD97&gt;HEX2DEC('Address Decoding'!$AK$83),$AD97&lt;=HEX2DEC('Address Decoding'!$AL$83)),"MIRROR",""))</f>
        <v/>
      </c>
      <c r="T97" s="145" t="str">
        <f>IF(AND($AD97&gt;=HEX2DEC('Address Decoding'!$AJ$84),$AD97&lt;=HEX2DEC('Address Decoding'!$AK$84)),T$6,IF(AND($AD97&gt;HEX2DEC('Address Decoding'!$AK$84),$AD97&lt;=HEX2DEC('Address Decoding'!$AL$84)),"MIRROR",""))</f>
        <v/>
      </c>
      <c r="U97" s="145" t="str">
        <f>IF(AND($AD97&gt;=HEX2DEC('Address Decoding'!$AJ$85),$AD97&lt;=HEX2DEC('Address Decoding'!$AK$85)),U$6,IF(AND($AD97&gt;HEX2DEC('Address Decoding'!$AK$85),$AD97&lt;=HEX2DEC('Address Decoding'!$AL$85)),"MIRROR",""))</f>
        <v/>
      </c>
      <c r="V97" s="145" t="str">
        <f>IF(AND($AD97&gt;=HEX2DEC('Address Decoding'!$AJ$86),$AD97&lt;=HEX2DEC('Address Decoding'!$AK$86)),V$6,IF(AND($AD97&gt;HEX2DEC('Address Decoding'!$AK$86),$AD97&lt;=HEX2DEC('Address Decoding'!$AL$86)),"MIRROR",""))</f>
        <v/>
      </c>
      <c r="W97" s="145" t="str">
        <f>IF(AND($AD97&gt;=HEX2DEC('Address Decoding'!$AJ$87),$AD97&lt;=HEX2DEC('Address Decoding'!$AK$87)),W$6,IF(AND($AD97&gt;HEX2DEC('Address Decoding'!$AK$87),$AD97&lt;=HEX2DEC('Address Decoding'!$AL$87)),"MIRROR",""))</f>
        <v/>
      </c>
      <c r="X97" s="146" t="str">
        <f>IF(AND($AD97&gt;=HEX2DEC('Address Decoding'!$AJ$88),$AD97&lt;=HEX2DEC('Address Decoding'!$AK$88)),X$6,IF(AND($AD97&gt;HEX2DEC('Address Decoding'!$AK$88),$AD97&lt;=HEX2DEC('Address Decoding'!$AL$88)),"MIRROR",""))</f>
        <v/>
      </c>
      <c r="Y97" s="142" t="str">
        <f>IF(AND($AD97&gt;=HEX2DEC('Address Decoding'!$AJ$89),$AD97&lt;=HEX2DEC('Address Decoding'!$AK$89)),Y$6,IF(AND($AD97&gt;HEX2DEC('Address Decoding'!$AK$89),$AD97&lt;=HEX2DEC('Address Decoding'!$AL$89)),"MIRROR",""))</f>
        <v/>
      </c>
      <c r="Z97" s="143" t="str">
        <f>IF(AND(HEX2DEC('Address Decoding'!$AJ$95)&gt;=$AD97,HEX2DEC('Address Decoding'!$AK$95)&lt;=$AD98),Z$6,"")</f>
        <v/>
      </c>
      <c r="AA97" s="144" t="str">
        <f>IF(AND(HEX2DEC('Address Decoding'!$AJ$96)&gt;=$AD97,HEX2DEC('Address Decoding'!$AK$96)&lt;=$AD98),AA$6,"")</f>
        <v/>
      </c>
      <c r="AB97" s="130" t="str">
        <f t="shared" si="10"/>
        <v>OK</v>
      </c>
      <c r="AD97" s="162">
        <f t="shared" si="11"/>
        <v>46080</v>
      </c>
      <c r="AE97" s="163">
        <f t="shared" si="12"/>
        <v>0</v>
      </c>
    </row>
    <row r="98" spans="2:31">
      <c r="B98" s="139" t="str">
        <f t="shared" si="8"/>
        <v>0000B600</v>
      </c>
      <c r="C98" s="140" t="s">
        <v>50</v>
      </c>
      <c r="D98" s="141" t="str">
        <f t="shared" si="9"/>
        <v>0000B7FF</v>
      </c>
      <c r="E98" s="142" t="str">
        <f>IF(AND($AD98&gt;=HEX2DEC('Address Decoding'!$AJ$69),$AD98&lt;=HEX2DEC('Address Decoding'!$AK$69)),E$6,IF(AND($AD98&gt;HEX2DEC('Address Decoding'!$AK$69),$AD98&lt;=HEX2DEC('Address Decoding'!$AL$69)),"MIRROR",""))</f>
        <v/>
      </c>
      <c r="F98" s="143" t="str">
        <f>IF(AND($AD98&gt;=HEX2DEC('Address Decoding'!$AJ$70),$AD98&lt;=HEX2DEC('Address Decoding'!$AK$70)),F$6,IF(AND($AD98&gt;HEX2DEC('Address Decoding'!$AK$70),$AD98&lt;=HEX2DEC('Address Decoding'!$AL$70)),"MIRROR",""))</f>
        <v/>
      </c>
      <c r="G98" s="143" t="str">
        <f>IF(AND($AD98&gt;=HEX2DEC('Address Decoding'!$AJ$71),$AD98&lt;=HEX2DEC('Address Decoding'!$AK$71)),G$6,IF(AND($AD98&gt;HEX2DEC('Address Decoding'!$AK$71),$AD98&lt;=HEX2DEC('Address Decoding'!$AL$71)),"MIRROR",""))</f>
        <v/>
      </c>
      <c r="H98" s="143" t="str">
        <f>IF(AND($AD98&gt;=HEX2DEC('Address Decoding'!$AJ$72),$AD98&lt;=HEX2DEC('Address Decoding'!$AK$72)),H$6,IF(AND($AD98&gt;HEX2DEC('Address Decoding'!$AK$72),$AD98&lt;=HEX2DEC('Address Decoding'!$AL$72)),"MIRROR",""))</f>
        <v/>
      </c>
      <c r="I98" s="143" t="str">
        <f>IF(AND($AD98&gt;=HEX2DEC('Address Decoding'!$AJ$73),$AD98&lt;=HEX2DEC('Address Decoding'!$AK$73)),I$6,IF(AND($AD98&gt;HEX2DEC('Address Decoding'!$AK$73),$AD98&lt;=HEX2DEC('Address Decoding'!$AL$73)),"MIRROR",""))</f>
        <v/>
      </c>
      <c r="J98" s="143" t="str">
        <f>IF(AND($AD98&gt;=HEX2DEC('Address Decoding'!$AJ$74),$AD98&lt;=HEX2DEC('Address Decoding'!$AK$74)),J$6,IF(AND($AD98&gt;HEX2DEC('Address Decoding'!$AK$74),$AD98&lt;=HEX2DEC('Address Decoding'!$AL$74)),"MIRROR",""))</f>
        <v/>
      </c>
      <c r="K98" s="143" t="str">
        <f>IF(AND($AD98&gt;=HEX2DEC('Address Decoding'!$AJ$75),$AD98&lt;=HEX2DEC('Address Decoding'!$AK$75)),K$6,IF(AND($AD98&gt;HEX2DEC('Address Decoding'!$AK$75),$AD98&lt;=HEX2DEC('Address Decoding'!$AL$75)),"MIRROR",""))</f>
        <v/>
      </c>
      <c r="L98" s="143" t="str">
        <f>IF(AND($AD98&gt;=HEX2DEC('Address Decoding'!$AJ$76),$AD98&lt;=HEX2DEC('Address Decoding'!$AK$76)),L$6,IF(AND($AD98&gt;HEX2DEC('Address Decoding'!$AK$76),$AD98&lt;=HEX2DEC('Address Decoding'!$AL$76)),"MIRROR",""))</f>
        <v/>
      </c>
      <c r="M98" s="143" t="str">
        <f>IF(AND($AD98&gt;=HEX2DEC('Address Decoding'!$AJ$77),$AD98&lt;=HEX2DEC('Address Decoding'!$AK$77)),M$6,IF(AND($AD98&gt;HEX2DEC('Address Decoding'!$AK$77),$AD98&lt;=HEX2DEC('Address Decoding'!$AL$77)),"MIRROR",""))</f>
        <v/>
      </c>
      <c r="N98" s="144" t="str">
        <f>IF(AND($AD98&gt;=HEX2DEC('Address Decoding'!$AJ$78),$AD98&lt;=HEX2DEC('Address Decoding'!$AK$78)),N$6,IF(AND($AD98&gt;HEX2DEC('Address Decoding'!$AK$78),$AD98&lt;=HEX2DEC('Address Decoding'!$AL$78)),"MIRROR",""))</f>
        <v/>
      </c>
      <c r="O98" s="145" t="str">
        <f>IF(AND($AD98&gt;=HEX2DEC('Address Decoding'!$AJ$79),$AD98&lt;=HEX2DEC('Address Decoding'!$AK$79)),O$6,IF(AND($AD98&gt;HEX2DEC('Address Decoding'!$AK$79),$AD98&lt;=HEX2DEC('Address Decoding'!$AL$79)),"MIRROR",""))</f>
        <v/>
      </c>
      <c r="P98" s="145" t="str">
        <f>IF(AND($AD98&gt;=HEX2DEC('Address Decoding'!$AJ$80),$AD98&lt;=HEX2DEC('Address Decoding'!$AK$80)),P$6,IF(AND($AD98&gt;HEX2DEC('Address Decoding'!$AK$80),$AD98&lt;=HEX2DEC('Address Decoding'!$AL$80)),"MIRROR",""))</f>
        <v/>
      </c>
      <c r="Q98" s="145" t="str">
        <f>IF(AND($AD98&gt;=HEX2DEC('Address Decoding'!$AJ$81),$AD98&lt;=HEX2DEC('Address Decoding'!$AK$81)),Q$6,IF(AND($AD98&gt;HEX2DEC('Address Decoding'!$AK$81),$AD98&lt;=HEX2DEC('Address Decoding'!$AL$81)),"MIRROR",""))</f>
        <v/>
      </c>
      <c r="R98" s="145" t="str">
        <f>IF(AND($AD98&gt;=HEX2DEC('Address Decoding'!$AJ$82),$AD98&lt;=HEX2DEC('Address Decoding'!$AK$82)),R$6,IF(AND($AD98&gt;HEX2DEC('Address Decoding'!$AK$82),$AD98&lt;=HEX2DEC('Address Decoding'!$AL$82)),"MIRROR",""))</f>
        <v/>
      </c>
      <c r="S98" s="145" t="str">
        <f>IF(AND($AD98&gt;=HEX2DEC('Address Decoding'!$AJ$83),$AD98&lt;=HEX2DEC('Address Decoding'!$AK$83)),S$6,IF(AND($AD98&gt;HEX2DEC('Address Decoding'!$AK$83),$AD98&lt;=HEX2DEC('Address Decoding'!$AL$83)),"MIRROR",""))</f>
        <v/>
      </c>
      <c r="T98" s="145" t="str">
        <f>IF(AND($AD98&gt;=HEX2DEC('Address Decoding'!$AJ$84),$AD98&lt;=HEX2DEC('Address Decoding'!$AK$84)),T$6,IF(AND($AD98&gt;HEX2DEC('Address Decoding'!$AK$84),$AD98&lt;=HEX2DEC('Address Decoding'!$AL$84)),"MIRROR",""))</f>
        <v/>
      </c>
      <c r="U98" s="145" t="str">
        <f>IF(AND($AD98&gt;=HEX2DEC('Address Decoding'!$AJ$85),$AD98&lt;=HEX2DEC('Address Decoding'!$AK$85)),U$6,IF(AND($AD98&gt;HEX2DEC('Address Decoding'!$AK$85),$AD98&lt;=HEX2DEC('Address Decoding'!$AL$85)),"MIRROR",""))</f>
        <v/>
      </c>
      <c r="V98" s="145" t="str">
        <f>IF(AND($AD98&gt;=HEX2DEC('Address Decoding'!$AJ$86),$AD98&lt;=HEX2DEC('Address Decoding'!$AK$86)),V$6,IF(AND($AD98&gt;HEX2DEC('Address Decoding'!$AK$86),$AD98&lt;=HEX2DEC('Address Decoding'!$AL$86)),"MIRROR",""))</f>
        <v/>
      </c>
      <c r="W98" s="145" t="str">
        <f>IF(AND($AD98&gt;=HEX2DEC('Address Decoding'!$AJ$87),$AD98&lt;=HEX2DEC('Address Decoding'!$AK$87)),W$6,IF(AND($AD98&gt;HEX2DEC('Address Decoding'!$AK$87),$AD98&lt;=HEX2DEC('Address Decoding'!$AL$87)),"MIRROR",""))</f>
        <v/>
      </c>
      <c r="X98" s="146" t="str">
        <f>IF(AND($AD98&gt;=HEX2DEC('Address Decoding'!$AJ$88),$AD98&lt;=HEX2DEC('Address Decoding'!$AK$88)),X$6,IF(AND($AD98&gt;HEX2DEC('Address Decoding'!$AK$88),$AD98&lt;=HEX2DEC('Address Decoding'!$AL$88)),"MIRROR",""))</f>
        <v/>
      </c>
      <c r="Y98" s="142" t="str">
        <f>IF(AND($AD98&gt;=HEX2DEC('Address Decoding'!$AJ$89),$AD98&lt;=HEX2DEC('Address Decoding'!$AK$89)),Y$6,IF(AND($AD98&gt;HEX2DEC('Address Decoding'!$AK$89),$AD98&lt;=HEX2DEC('Address Decoding'!$AL$89)),"MIRROR",""))</f>
        <v/>
      </c>
      <c r="Z98" s="143" t="str">
        <f>IF(AND(HEX2DEC('Address Decoding'!$AJ$95)&gt;=$AD98,HEX2DEC('Address Decoding'!$AK$95)&lt;=$AD99),Z$6,"")</f>
        <v/>
      </c>
      <c r="AA98" s="144" t="str">
        <f>IF(AND(HEX2DEC('Address Decoding'!$AJ$96)&gt;=$AD98,HEX2DEC('Address Decoding'!$AK$96)&lt;=$AD99),AA$6,"")</f>
        <v/>
      </c>
      <c r="AB98" s="130" t="str">
        <f t="shared" si="10"/>
        <v>OK</v>
      </c>
      <c r="AD98" s="162">
        <f t="shared" si="11"/>
        <v>46592</v>
      </c>
      <c r="AE98" s="163">
        <f t="shared" si="12"/>
        <v>0</v>
      </c>
    </row>
    <row r="99" spans="2:31">
      <c r="B99" s="139" t="str">
        <f t="shared" si="8"/>
        <v>0000B800</v>
      </c>
      <c r="C99" s="140" t="s">
        <v>50</v>
      </c>
      <c r="D99" s="141" t="str">
        <f t="shared" si="9"/>
        <v>0000B9FF</v>
      </c>
      <c r="E99" s="142" t="str">
        <f>IF(AND($AD99&gt;=HEX2DEC('Address Decoding'!$AJ$69),$AD99&lt;=HEX2DEC('Address Decoding'!$AK$69)),E$6,IF(AND($AD99&gt;HEX2DEC('Address Decoding'!$AK$69),$AD99&lt;=HEX2DEC('Address Decoding'!$AL$69)),"MIRROR",""))</f>
        <v/>
      </c>
      <c r="F99" s="143" t="str">
        <f>IF(AND($AD99&gt;=HEX2DEC('Address Decoding'!$AJ$70),$AD99&lt;=HEX2DEC('Address Decoding'!$AK$70)),F$6,IF(AND($AD99&gt;HEX2DEC('Address Decoding'!$AK$70),$AD99&lt;=HEX2DEC('Address Decoding'!$AL$70)),"MIRROR",""))</f>
        <v/>
      </c>
      <c r="G99" s="143" t="str">
        <f>IF(AND($AD99&gt;=HEX2DEC('Address Decoding'!$AJ$71),$AD99&lt;=HEX2DEC('Address Decoding'!$AK$71)),G$6,IF(AND($AD99&gt;HEX2DEC('Address Decoding'!$AK$71),$AD99&lt;=HEX2DEC('Address Decoding'!$AL$71)),"MIRROR",""))</f>
        <v/>
      </c>
      <c r="H99" s="143" t="str">
        <f>IF(AND($AD99&gt;=HEX2DEC('Address Decoding'!$AJ$72),$AD99&lt;=HEX2DEC('Address Decoding'!$AK$72)),H$6,IF(AND($AD99&gt;HEX2DEC('Address Decoding'!$AK$72),$AD99&lt;=HEX2DEC('Address Decoding'!$AL$72)),"MIRROR",""))</f>
        <v/>
      </c>
      <c r="I99" s="143" t="str">
        <f>IF(AND($AD99&gt;=HEX2DEC('Address Decoding'!$AJ$73),$AD99&lt;=HEX2DEC('Address Decoding'!$AK$73)),I$6,IF(AND($AD99&gt;HEX2DEC('Address Decoding'!$AK$73),$AD99&lt;=HEX2DEC('Address Decoding'!$AL$73)),"MIRROR",""))</f>
        <v/>
      </c>
      <c r="J99" s="143" t="str">
        <f>IF(AND($AD99&gt;=HEX2DEC('Address Decoding'!$AJ$74),$AD99&lt;=HEX2DEC('Address Decoding'!$AK$74)),J$6,IF(AND($AD99&gt;HEX2DEC('Address Decoding'!$AK$74),$AD99&lt;=HEX2DEC('Address Decoding'!$AL$74)),"MIRROR",""))</f>
        <v/>
      </c>
      <c r="K99" s="143" t="str">
        <f>IF(AND($AD99&gt;=HEX2DEC('Address Decoding'!$AJ$75),$AD99&lt;=HEX2DEC('Address Decoding'!$AK$75)),K$6,IF(AND($AD99&gt;HEX2DEC('Address Decoding'!$AK$75),$AD99&lt;=HEX2DEC('Address Decoding'!$AL$75)),"MIRROR",""))</f>
        <v/>
      </c>
      <c r="L99" s="143" t="str">
        <f>IF(AND($AD99&gt;=HEX2DEC('Address Decoding'!$AJ$76),$AD99&lt;=HEX2DEC('Address Decoding'!$AK$76)),L$6,IF(AND($AD99&gt;HEX2DEC('Address Decoding'!$AK$76),$AD99&lt;=HEX2DEC('Address Decoding'!$AL$76)),"MIRROR",""))</f>
        <v/>
      </c>
      <c r="M99" s="143" t="str">
        <f>IF(AND($AD99&gt;=HEX2DEC('Address Decoding'!$AJ$77),$AD99&lt;=HEX2DEC('Address Decoding'!$AK$77)),M$6,IF(AND($AD99&gt;HEX2DEC('Address Decoding'!$AK$77),$AD99&lt;=HEX2DEC('Address Decoding'!$AL$77)),"MIRROR",""))</f>
        <v/>
      </c>
      <c r="N99" s="144" t="str">
        <f>IF(AND($AD99&gt;=HEX2DEC('Address Decoding'!$AJ$78),$AD99&lt;=HEX2DEC('Address Decoding'!$AK$78)),N$6,IF(AND($AD99&gt;HEX2DEC('Address Decoding'!$AK$78),$AD99&lt;=HEX2DEC('Address Decoding'!$AL$78)),"MIRROR",""))</f>
        <v/>
      </c>
      <c r="O99" s="145" t="str">
        <f>IF(AND($AD99&gt;=HEX2DEC('Address Decoding'!$AJ$79),$AD99&lt;=HEX2DEC('Address Decoding'!$AK$79)),O$6,IF(AND($AD99&gt;HEX2DEC('Address Decoding'!$AK$79),$AD99&lt;=HEX2DEC('Address Decoding'!$AL$79)),"MIRROR",""))</f>
        <v/>
      </c>
      <c r="P99" s="145" t="str">
        <f>IF(AND($AD99&gt;=HEX2DEC('Address Decoding'!$AJ$80),$AD99&lt;=HEX2DEC('Address Decoding'!$AK$80)),P$6,IF(AND($AD99&gt;HEX2DEC('Address Decoding'!$AK$80),$AD99&lt;=HEX2DEC('Address Decoding'!$AL$80)),"MIRROR",""))</f>
        <v/>
      </c>
      <c r="Q99" s="145" t="str">
        <f>IF(AND($AD99&gt;=HEX2DEC('Address Decoding'!$AJ$81),$AD99&lt;=HEX2DEC('Address Decoding'!$AK$81)),Q$6,IF(AND($AD99&gt;HEX2DEC('Address Decoding'!$AK$81),$AD99&lt;=HEX2DEC('Address Decoding'!$AL$81)),"MIRROR",""))</f>
        <v/>
      </c>
      <c r="R99" s="145" t="str">
        <f>IF(AND($AD99&gt;=HEX2DEC('Address Decoding'!$AJ$82),$AD99&lt;=HEX2DEC('Address Decoding'!$AK$82)),R$6,IF(AND($AD99&gt;HEX2DEC('Address Decoding'!$AK$82),$AD99&lt;=HEX2DEC('Address Decoding'!$AL$82)),"MIRROR",""))</f>
        <v/>
      </c>
      <c r="S99" s="145" t="str">
        <f>IF(AND($AD99&gt;=HEX2DEC('Address Decoding'!$AJ$83),$AD99&lt;=HEX2DEC('Address Decoding'!$AK$83)),S$6,IF(AND($AD99&gt;HEX2DEC('Address Decoding'!$AK$83),$AD99&lt;=HEX2DEC('Address Decoding'!$AL$83)),"MIRROR",""))</f>
        <v/>
      </c>
      <c r="T99" s="145" t="str">
        <f>IF(AND($AD99&gt;=HEX2DEC('Address Decoding'!$AJ$84),$AD99&lt;=HEX2DEC('Address Decoding'!$AK$84)),T$6,IF(AND($AD99&gt;HEX2DEC('Address Decoding'!$AK$84),$AD99&lt;=HEX2DEC('Address Decoding'!$AL$84)),"MIRROR",""))</f>
        <v/>
      </c>
      <c r="U99" s="145" t="str">
        <f>IF(AND($AD99&gt;=HEX2DEC('Address Decoding'!$AJ$85),$AD99&lt;=HEX2DEC('Address Decoding'!$AK$85)),U$6,IF(AND($AD99&gt;HEX2DEC('Address Decoding'!$AK$85),$AD99&lt;=HEX2DEC('Address Decoding'!$AL$85)),"MIRROR",""))</f>
        <v/>
      </c>
      <c r="V99" s="145" t="str">
        <f>IF(AND($AD99&gt;=HEX2DEC('Address Decoding'!$AJ$86),$AD99&lt;=HEX2DEC('Address Decoding'!$AK$86)),V$6,IF(AND($AD99&gt;HEX2DEC('Address Decoding'!$AK$86),$AD99&lt;=HEX2DEC('Address Decoding'!$AL$86)),"MIRROR",""))</f>
        <v/>
      </c>
      <c r="W99" s="145" t="str">
        <f>IF(AND($AD99&gt;=HEX2DEC('Address Decoding'!$AJ$87),$AD99&lt;=HEX2DEC('Address Decoding'!$AK$87)),W$6,IF(AND($AD99&gt;HEX2DEC('Address Decoding'!$AK$87),$AD99&lt;=HEX2DEC('Address Decoding'!$AL$87)),"MIRROR",""))</f>
        <v/>
      </c>
      <c r="X99" s="146" t="str">
        <f>IF(AND($AD99&gt;=HEX2DEC('Address Decoding'!$AJ$88),$AD99&lt;=HEX2DEC('Address Decoding'!$AK$88)),X$6,IF(AND($AD99&gt;HEX2DEC('Address Decoding'!$AK$88),$AD99&lt;=HEX2DEC('Address Decoding'!$AL$88)),"MIRROR",""))</f>
        <v/>
      </c>
      <c r="Y99" s="142" t="str">
        <f>IF(AND($AD99&gt;=HEX2DEC('Address Decoding'!$AJ$89),$AD99&lt;=HEX2DEC('Address Decoding'!$AK$89)),Y$6,IF(AND($AD99&gt;HEX2DEC('Address Decoding'!$AK$89),$AD99&lt;=HEX2DEC('Address Decoding'!$AL$89)),"MIRROR",""))</f>
        <v/>
      </c>
      <c r="Z99" s="143" t="str">
        <f>IF(AND(HEX2DEC('Address Decoding'!$AJ$95)&gt;=$AD99,HEX2DEC('Address Decoding'!$AK$95)&lt;=$AD100),Z$6,"")</f>
        <v/>
      </c>
      <c r="AA99" s="144" t="str">
        <f>IF(AND(HEX2DEC('Address Decoding'!$AJ$96)&gt;=$AD99,HEX2DEC('Address Decoding'!$AK$96)&lt;=$AD100),AA$6,"")</f>
        <v/>
      </c>
      <c r="AB99" s="130" t="str">
        <f t="shared" si="10"/>
        <v>OK</v>
      </c>
      <c r="AD99" s="162">
        <f t="shared" si="11"/>
        <v>47104</v>
      </c>
      <c r="AE99" s="163">
        <f t="shared" si="12"/>
        <v>0</v>
      </c>
    </row>
    <row r="100" spans="2:31">
      <c r="B100" s="139" t="str">
        <f t="shared" si="8"/>
        <v>0000BA00</v>
      </c>
      <c r="C100" s="140" t="s">
        <v>50</v>
      </c>
      <c r="D100" s="141" t="str">
        <f t="shared" si="9"/>
        <v>0000BBFF</v>
      </c>
      <c r="E100" s="142" t="str">
        <f>IF(AND($AD100&gt;=HEX2DEC('Address Decoding'!$AJ$69),$AD100&lt;=HEX2DEC('Address Decoding'!$AK$69)),E$6,IF(AND($AD100&gt;HEX2DEC('Address Decoding'!$AK$69),$AD100&lt;=HEX2DEC('Address Decoding'!$AL$69)),"MIRROR",""))</f>
        <v/>
      </c>
      <c r="F100" s="143" t="str">
        <f>IF(AND($AD100&gt;=HEX2DEC('Address Decoding'!$AJ$70),$AD100&lt;=HEX2DEC('Address Decoding'!$AK$70)),F$6,IF(AND($AD100&gt;HEX2DEC('Address Decoding'!$AK$70),$AD100&lt;=HEX2DEC('Address Decoding'!$AL$70)),"MIRROR",""))</f>
        <v/>
      </c>
      <c r="G100" s="143" t="str">
        <f>IF(AND($AD100&gt;=HEX2DEC('Address Decoding'!$AJ$71),$AD100&lt;=HEX2DEC('Address Decoding'!$AK$71)),G$6,IF(AND($AD100&gt;HEX2DEC('Address Decoding'!$AK$71),$AD100&lt;=HEX2DEC('Address Decoding'!$AL$71)),"MIRROR",""))</f>
        <v/>
      </c>
      <c r="H100" s="143" t="str">
        <f>IF(AND($AD100&gt;=HEX2DEC('Address Decoding'!$AJ$72),$AD100&lt;=HEX2DEC('Address Decoding'!$AK$72)),H$6,IF(AND($AD100&gt;HEX2DEC('Address Decoding'!$AK$72),$AD100&lt;=HEX2DEC('Address Decoding'!$AL$72)),"MIRROR",""))</f>
        <v/>
      </c>
      <c r="I100" s="143" t="str">
        <f>IF(AND($AD100&gt;=HEX2DEC('Address Decoding'!$AJ$73),$AD100&lt;=HEX2DEC('Address Decoding'!$AK$73)),I$6,IF(AND($AD100&gt;HEX2DEC('Address Decoding'!$AK$73),$AD100&lt;=HEX2DEC('Address Decoding'!$AL$73)),"MIRROR",""))</f>
        <v/>
      </c>
      <c r="J100" s="143" t="str">
        <f>IF(AND($AD100&gt;=HEX2DEC('Address Decoding'!$AJ$74),$AD100&lt;=HEX2DEC('Address Decoding'!$AK$74)),J$6,IF(AND($AD100&gt;HEX2DEC('Address Decoding'!$AK$74),$AD100&lt;=HEX2DEC('Address Decoding'!$AL$74)),"MIRROR",""))</f>
        <v/>
      </c>
      <c r="K100" s="143" t="str">
        <f>IF(AND($AD100&gt;=HEX2DEC('Address Decoding'!$AJ$75),$AD100&lt;=HEX2DEC('Address Decoding'!$AK$75)),K$6,IF(AND($AD100&gt;HEX2DEC('Address Decoding'!$AK$75),$AD100&lt;=HEX2DEC('Address Decoding'!$AL$75)),"MIRROR",""))</f>
        <v/>
      </c>
      <c r="L100" s="143" t="str">
        <f>IF(AND($AD100&gt;=HEX2DEC('Address Decoding'!$AJ$76),$AD100&lt;=HEX2DEC('Address Decoding'!$AK$76)),L$6,IF(AND($AD100&gt;HEX2DEC('Address Decoding'!$AK$76),$AD100&lt;=HEX2DEC('Address Decoding'!$AL$76)),"MIRROR",""))</f>
        <v/>
      </c>
      <c r="M100" s="143" t="str">
        <f>IF(AND($AD100&gt;=HEX2DEC('Address Decoding'!$AJ$77),$AD100&lt;=HEX2DEC('Address Decoding'!$AK$77)),M$6,IF(AND($AD100&gt;HEX2DEC('Address Decoding'!$AK$77),$AD100&lt;=HEX2DEC('Address Decoding'!$AL$77)),"MIRROR",""))</f>
        <v/>
      </c>
      <c r="N100" s="144" t="str">
        <f>IF(AND($AD100&gt;=HEX2DEC('Address Decoding'!$AJ$78),$AD100&lt;=HEX2DEC('Address Decoding'!$AK$78)),N$6,IF(AND($AD100&gt;HEX2DEC('Address Decoding'!$AK$78),$AD100&lt;=HEX2DEC('Address Decoding'!$AL$78)),"MIRROR",""))</f>
        <v/>
      </c>
      <c r="O100" s="145" t="str">
        <f>IF(AND($AD100&gt;=HEX2DEC('Address Decoding'!$AJ$79),$AD100&lt;=HEX2DEC('Address Decoding'!$AK$79)),O$6,IF(AND($AD100&gt;HEX2DEC('Address Decoding'!$AK$79),$AD100&lt;=HEX2DEC('Address Decoding'!$AL$79)),"MIRROR",""))</f>
        <v/>
      </c>
      <c r="P100" s="145" t="str">
        <f>IF(AND($AD100&gt;=HEX2DEC('Address Decoding'!$AJ$80),$AD100&lt;=HEX2DEC('Address Decoding'!$AK$80)),P$6,IF(AND($AD100&gt;HEX2DEC('Address Decoding'!$AK$80),$AD100&lt;=HEX2DEC('Address Decoding'!$AL$80)),"MIRROR",""))</f>
        <v/>
      </c>
      <c r="Q100" s="145" t="str">
        <f>IF(AND($AD100&gt;=HEX2DEC('Address Decoding'!$AJ$81),$AD100&lt;=HEX2DEC('Address Decoding'!$AK$81)),Q$6,IF(AND($AD100&gt;HEX2DEC('Address Decoding'!$AK$81),$AD100&lt;=HEX2DEC('Address Decoding'!$AL$81)),"MIRROR",""))</f>
        <v/>
      </c>
      <c r="R100" s="145" t="str">
        <f>IF(AND($AD100&gt;=HEX2DEC('Address Decoding'!$AJ$82),$AD100&lt;=HEX2DEC('Address Decoding'!$AK$82)),R$6,IF(AND($AD100&gt;HEX2DEC('Address Decoding'!$AK$82),$AD100&lt;=HEX2DEC('Address Decoding'!$AL$82)),"MIRROR",""))</f>
        <v/>
      </c>
      <c r="S100" s="145" t="str">
        <f>IF(AND($AD100&gt;=HEX2DEC('Address Decoding'!$AJ$83),$AD100&lt;=HEX2DEC('Address Decoding'!$AK$83)),S$6,IF(AND($AD100&gt;HEX2DEC('Address Decoding'!$AK$83),$AD100&lt;=HEX2DEC('Address Decoding'!$AL$83)),"MIRROR",""))</f>
        <v/>
      </c>
      <c r="T100" s="145" t="str">
        <f>IF(AND($AD100&gt;=HEX2DEC('Address Decoding'!$AJ$84),$AD100&lt;=HEX2DEC('Address Decoding'!$AK$84)),T$6,IF(AND($AD100&gt;HEX2DEC('Address Decoding'!$AK$84),$AD100&lt;=HEX2DEC('Address Decoding'!$AL$84)),"MIRROR",""))</f>
        <v/>
      </c>
      <c r="U100" s="145" t="str">
        <f>IF(AND($AD100&gt;=HEX2DEC('Address Decoding'!$AJ$85),$AD100&lt;=HEX2DEC('Address Decoding'!$AK$85)),U$6,IF(AND($AD100&gt;HEX2DEC('Address Decoding'!$AK$85),$AD100&lt;=HEX2DEC('Address Decoding'!$AL$85)),"MIRROR",""))</f>
        <v/>
      </c>
      <c r="V100" s="145" t="str">
        <f>IF(AND($AD100&gt;=HEX2DEC('Address Decoding'!$AJ$86),$AD100&lt;=HEX2DEC('Address Decoding'!$AK$86)),V$6,IF(AND($AD100&gt;HEX2DEC('Address Decoding'!$AK$86),$AD100&lt;=HEX2DEC('Address Decoding'!$AL$86)),"MIRROR",""))</f>
        <v/>
      </c>
      <c r="W100" s="145" t="str">
        <f>IF(AND($AD100&gt;=HEX2DEC('Address Decoding'!$AJ$87),$AD100&lt;=HEX2DEC('Address Decoding'!$AK$87)),W$6,IF(AND($AD100&gt;HEX2DEC('Address Decoding'!$AK$87),$AD100&lt;=HEX2DEC('Address Decoding'!$AL$87)),"MIRROR",""))</f>
        <v/>
      </c>
      <c r="X100" s="146" t="str">
        <f>IF(AND($AD100&gt;=HEX2DEC('Address Decoding'!$AJ$88),$AD100&lt;=HEX2DEC('Address Decoding'!$AK$88)),X$6,IF(AND($AD100&gt;HEX2DEC('Address Decoding'!$AK$88),$AD100&lt;=HEX2DEC('Address Decoding'!$AL$88)),"MIRROR",""))</f>
        <v/>
      </c>
      <c r="Y100" s="142" t="str">
        <f>IF(AND($AD100&gt;=HEX2DEC('Address Decoding'!$AJ$89),$AD100&lt;=HEX2DEC('Address Decoding'!$AK$89)),Y$6,IF(AND($AD100&gt;HEX2DEC('Address Decoding'!$AK$89),$AD100&lt;=HEX2DEC('Address Decoding'!$AL$89)),"MIRROR",""))</f>
        <v/>
      </c>
      <c r="Z100" s="143" t="str">
        <f>IF(AND(HEX2DEC('Address Decoding'!$AJ$95)&gt;=$AD100,HEX2DEC('Address Decoding'!$AK$95)&lt;=$AD101),Z$6,"")</f>
        <v/>
      </c>
      <c r="AA100" s="144" t="str">
        <f>IF(AND(HEX2DEC('Address Decoding'!$AJ$96)&gt;=$AD100,HEX2DEC('Address Decoding'!$AK$96)&lt;=$AD101),AA$6,"")</f>
        <v/>
      </c>
      <c r="AB100" s="130" t="str">
        <f t="shared" si="10"/>
        <v>OK</v>
      </c>
      <c r="AD100" s="162">
        <f t="shared" si="11"/>
        <v>47616</v>
      </c>
      <c r="AE100" s="163">
        <f t="shared" si="12"/>
        <v>0</v>
      </c>
    </row>
    <row r="101" spans="2:31">
      <c r="B101" s="139" t="str">
        <f t="shared" si="8"/>
        <v>0000BC00</v>
      </c>
      <c r="C101" s="140" t="s">
        <v>50</v>
      </c>
      <c r="D101" s="141" t="str">
        <f t="shared" si="9"/>
        <v>0000BDFF</v>
      </c>
      <c r="E101" s="142" t="str">
        <f>IF(AND($AD101&gt;=HEX2DEC('Address Decoding'!$AJ$69),$AD101&lt;=HEX2DEC('Address Decoding'!$AK$69)),E$6,IF(AND($AD101&gt;HEX2DEC('Address Decoding'!$AK$69),$AD101&lt;=HEX2DEC('Address Decoding'!$AL$69)),"MIRROR",""))</f>
        <v/>
      </c>
      <c r="F101" s="143" t="str">
        <f>IF(AND($AD101&gt;=HEX2DEC('Address Decoding'!$AJ$70),$AD101&lt;=HEX2DEC('Address Decoding'!$AK$70)),F$6,IF(AND($AD101&gt;HEX2DEC('Address Decoding'!$AK$70),$AD101&lt;=HEX2DEC('Address Decoding'!$AL$70)),"MIRROR",""))</f>
        <v/>
      </c>
      <c r="G101" s="143" t="str">
        <f>IF(AND($AD101&gt;=HEX2DEC('Address Decoding'!$AJ$71),$AD101&lt;=HEX2DEC('Address Decoding'!$AK$71)),G$6,IF(AND($AD101&gt;HEX2DEC('Address Decoding'!$AK$71),$AD101&lt;=HEX2DEC('Address Decoding'!$AL$71)),"MIRROR",""))</f>
        <v/>
      </c>
      <c r="H101" s="143" t="str">
        <f>IF(AND($AD101&gt;=HEX2DEC('Address Decoding'!$AJ$72),$AD101&lt;=HEX2DEC('Address Decoding'!$AK$72)),H$6,IF(AND($AD101&gt;HEX2DEC('Address Decoding'!$AK$72),$AD101&lt;=HEX2DEC('Address Decoding'!$AL$72)),"MIRROR",""))</f>
        <v/>
      </c>
      <c r="I101" s="143" t="str">
        <f>IF(AND($AD101&gt;=HEX2DEC('Address Decoding'!$AJ$73),$AD101&lt;=HEX2DEC('Address Decoding'!$AK$73)),I$6,IF(AND($AD101&gt;HEX2DEC('Address Decoding'!$AK$73),$AD101&lt;=HEX2DEC('Address Decoding'!$AL$73)),"MIRROR",""))</f>
        <v/>
      </c>
      <c r="J101" s="143" t="str">
        <f>IF(AND($AD101&gt;=HEX2DEC('Address Decoding'!$AJ$74),$AD101&lt;=HEX2DEC('Address Decoding'!$AK$74)),J$6,IF(AND($AD101&gt;HEX2DEC('Address Decoding'!$AK$74),$AD101&lt;=HEX2DEC('Address Decoding'!$AL$74)),"MIRROR",""))</f>
        <v/>
      </c>
      <c r="K101" s="143" t="str">
        <f>IF(AND($AD101&gt;=HEX2DEC('Address Decoding'!$AJ$75),$AD101&lt;=HEX2DEC('Address Decoding'!$AK$75)),K$6,IF(AND($AD101&gt;HEX2DEC('Address Decoding'!$AK$75),$AD101&lt;=HEX2DEC('Address Decoding'!$AL$75)),"MIRROR",""))</f>
        <v/>
      </c>
      <c r="L101" s="143" t="str">
        <f>IF(AND($AD101&gt;=HEX2DEC('Address Decoding'!$AJ$76),$AD101&lt;=HEX2DEC('Address Decoding'!$AK$76)),L$6,IF(AND($AD101&gt;HEX2DEC('Address Decoding'!$AK$76),$AD101&lt;=HEX2DEC('Address Decoding'!$AL$76)),"MIRROR",""))</f>
        <v/>
      </c>
      <c r="M101" s="143" t="str">
        <f>IF(AND($AD101&gt;=HEX2DEC('Address Decoding'!$AJ$77),$AD101&lt;=HEX2DEC('Address Decoding'!$AK$77)),M$6,IF(AND($AD101&gt;HEX2DEC('Address Decoding'!$AK$77),$AD101&lt;=HEX2DEC('Address Decoding'!$AL$77)),"MIRROR",""))</f>
        <v/>
      </c>
      <c r="N101" s="144" t="str">
        <f>IF(AND($AD101&gt;=HEX2DEC('Address Decoding'!$AJ$78),$AD101&lt;=HEX2DEC('Address Decoding'!$AK$78)),N$6,IF(AND($AD101&gt;HEX2DEC('Address Decoding'!$AK$78),$AD101&lt;=HEX2DEC('Address Decoding'!$AL$78)),"MIRROR",""))</f>
        <v/>
      </c>
      <c r="O101" s="145" t="str">
        <f>IF(AND($AD101&gt;=HEX2DEC('Address Decoding'!$AJ$79),$AD101&lt;=HEX2DEC('Address Decoding'!$AK$79)),O$6,IF(AND($AD101&gt;HEX2DEC('Address Decoding'!$AK$79),$AD101&lt;=HEX2DEC('Address Decoding'!$AL$79)),"MIRROR",""))</f>
        <v/>
      </c>
      <c r="P101" s="145" t="str">
        <f>IF(AND($AD101&gt;=HEX2DEC('Address Decoding'!$AJ$80),$AD101&lt;=HEX2DEC('Address Decoding'!$AK$80)),P$6,IF(AND($AD101&gt;HEX2DEC('Address Decoding'!$AK$80),$AD101&lt;=HEX2DEC('Address Decoding'!$AL$80)),"MIRROR",""))</f>
        <v/>
      </c>
      <c r="Q101" s="145" t="str">
        <f>IF(AND($AD101&gt;=HEX2DEC('Address Decoding'!$AJ$81),$AD101&lt;=HEX2DEC('Address Decoding'!$AK$81)),Q$6,IF(AND($AD101&gt;HEX2DEC('Address Decoding'!$AK$81),$AD101&lt;=HEX2DEC('Address Decoding'!$AL$81)),"MIRROR",""))</f>
        <v/>
      </c>
      <c r="R101" s="145" t="str">
        <f>IF(AND($AD101&gt;=HEX2DEC('Address Decoding'!$AJ$82),$AD101&lt;=HEX2DEC('Address Decoding'!$AK$82)),R$6,IF(AND($AD101&gt;HEX2DEC('Address Decoding'!$AK$82),$AD101&lt;=HEX2DEC('Address Decoding'!$AL$82)),"MIRROR",""))</f>
        <v/>
      </c>
      <c r="S101" s="145" t="str">
        <f>IF(AND($AD101&gt;=HEX2DEC('Address Decoding'!$AJ$83),$AD101&lt;=HEX2DEC('Address Decoding'!$AK$83)),S$6,IF(AND($AD101&gt;HEX2DEC('Address Decoding'!$AK$83),$AD101&lt;=HEX2DEC('Address Decoding'!$AL$83)),"MIRROR",""))</f>
        <v/>
      </c>
      <c r="T101" s="145" t="str">
        <f>IF(AND($AD101&gt;=HEX2DEC('Address Decoding'!$AJ$84),$AD101&lt;=HEX2DEC('Address Decoding'!$AK$84)),T$6,IF(AND($AD101&gt;HEX2DEC('Address Decoding'!$AK$84),$AD101&lt;=HEX2DEC('Address Decoding'!$AL$84)),"MIRROR",""))</f>
        <v/>
      </c>
      <c r="U101" s="145" t="str">
        <f>IF(AND($AD101&gt;=HEX2DEC('Address Decoding'!$AJ$85),$AD101&lt;=HEX2DEC('Address Decoding'!$AK$85)),U$6,IF(AND($AD101&gt;HEX2DEC('Address Decoding'!$AK$85),$AD101&lt;=HEX2DEC('Address Decoding'!$AL$85)),"MIRROR",""))</f>
        <v/>
      </c>
      <c r="V101" s="145" t="str">
        <f>IF(AND($AD101&gt;=HEX2DEC('Address Decoding'!$AJ$86),$AD101&lt;=HEX2DEC('Address Decoding'!$AK$86)),V$6,IF(AND($AD101&gt;HEX2DEC('Address Decoding'!$AK$86),$AD101&lt;=HEX2DEC('Address Decoding'!$AL$86)),"MIRROR",""))</f>
        <v/>
      </c>
      <c r="W101" s="145" t="str">
        <f>IF(AND($AD101&gt;=HEX2DEC('Address Decoding'!$AJ$87),$AD101&lt;=HEX2DEC('Address Decoding'!$AK$87)),W$6,IF(AND($AD101&gt;HEX2DEC('Address Decoding'!$AK$87),$AD101&lt;=HEX2DEC('Address Decoding'!$AL$87)),"MIRROR",""))</f>
        <v/>
      </c>
      <c r="X101" s="146" t="str">
        <f>IF(AND($AD101&gt;=HEX2DEC('Address Decoding'!$AJ$88),$AD101&lt;=HEX2DEC('Address Decoding'!$AK$88)),X$6,IF(AND($AD101&gt;HEX2DEC('Address Decoding'!$AK$88),$AD101&lt;=HEX2DEC('Address Decoding'!$AL$88)),"MIRROR",""))</f>
        <v/>
      </c>
      <c r="Y101" s="142" t="str">
        <f>IF(AND($AD101&gt;=HEX2DEC('Address Decoding'!$AJ$89),$AD101&lt;=HEX2DEC('Address Decoding'!$AK$89)),Y$6,IF(AND($AD101&gt;HEX2DEC('Address Decoding'!$AK$89),$AD101&lt;=HEX2DEC('Address Decoding'!$AL$89)),"MIRROR",""))</f>
        <v/>
      </c>
      <c r="Z101" s="143" t="str">
        <f>IF(AND(HEX2DEC('Address Decoding'!$AJ$95)&gt;=$AD101,HEX2DEC('Address Decoding'!$AK$95)&lt;=$AD102),Z$6,"")</f>
        <v/>
      </c>
      <c r="AA101" s="144" t="str">
        <f>IF(AND(HEX2DEC('Address Decoding'!$AJ$96)&gt;=$AD101,HEX2DEC('Address Decoding'!$AK$96)&lt;=$AD102),AA$6,"")</f>
        <v/>
      </c>
      <c r="AB101" s="130" t="str">
        <f t="shared" si="10"/>
        <v>OK</v>
      </c>
      <c r="AD101" s="162">
        <f t="shared" si="11"/>
        <v>48128</v>
      </c>
      <c r="AE101" s="163">
        <f t="shared" si="12"/>
        <v>0</v>
      </c>
    </row>
    <row r="102" spans="2:31">
      <c r="B102" s="139" t="str">
        <f t="shared" si="8"/>
        <v>0000BE00</v>
      </c>
      <c r="C102" s="140" t="s">
        <v>50</v>
      </c>
      <c r="D102" s="141" t="str">
        <f t="shared" si="9"/>
        <v>0000BFFF</v>
      </c>
      <c r="E102" s="142" t="str">
        <f>IF(AND($AD102&gt;=HEX2DEC('Address Decoding'!$AJ$69),$AD102&lt;=HEX2DEC('Address Decoding'!$AK$69)),E$6,IF(AND($AD102&gt;HEX2DEC('Address Decoding'!$AK$69),$AD102&lt;=HEX2DEC('Address Decoding'!$AL$69)),"MIRROR",""))</f>
        <v/>
      </c>
      <c r="F102" s="143" t="str">
        <f>IF(AND($AD102&gt;=HEX2DEC('Address Decoding'!$AJ$70),$AD102&lt;=HEX2DEC('Address Decoding'!$AK$70)),F$6,IF(AND($AD102&gt;HEX2DEC('Address Decoding'!$AK$70),$AD102&lt;=HEX2DEC('Address Decoding'!$AL$70)),"MIRROR",""))</f>
        <v/>
      </c>
      <c r="G102" s="143" t="str">
        <f>IF(AND($AD102&gt;=HEX2DEC('Address Decoding'!$AJ$71),$AD102&lt;=HEX2DEC('Address Decoding'!$AK$71)),G$6,IF(AND($AD102&gt;HEX2DEC('Address Decoding'!$AK$71),$AD102&lt;=HEX2DEC('Address Decoding'!$AL$71)),"MIRROR",""))</f>
        <v/>
      </c>
      <c r="H102" s="143" t="str">
        <f>IF(AND($AD102&gt;=HEX2DEC('Address Decoding'!$AJ$72),$AD102&lt;=HEX2DEC('Address Decoding'!$AK$72)),H$6,IF(AND($AD102&gt;HEX2DEC('Address Decoding'!$AK$72),$AD102&lt;=HEX2DEC('Address Decoding'!$AL$72)),"MIRROR",""))</f>
        <v/>
      </c>
      <c r="I102" s="143" t="str">
        <f>IF(AND($AD102&gt;=HEX2DEC('Address Decoding'!$AJ$73),$AD102&lt;=HEX2DEC('Address Decoding'!$AK$73)),I$6,IF(AND($AD102&gt;HEX2DEC('Address Decoding'!$AK$73),$AD102&lt;=HEX2DEC('Address Decoding'!$AL$73)),"MIRROR",""))</f>
        <v/>
      </c>
      <c r="J102" s="143" t="str">
        <f>IF(AND($AD102&gt;=HEX2DEC('Address Decoding'!$AJ$74),$AD102&lt;=HEX2DEC('Address Decoding'!$AK$74)),J$6,IF(AND($AD102&gt;HEX2DEC('Address Decoding'!$AK$74),$AD102&lt;=HEX2DEC('Address Decoding'!$AL$74)),"MIRROR",""))</f>
        <v/>
      </c>
      <c r="K102" s="143" t="str">
        <f>IF(AND($AD102&gt;=HEX2DEC('Address Decoding'!$AJ$75),$AD102&lt;=HEX2DEC('Address Decoding'!$AK$75)),K$6,IF(AND($AD102&gt;HEX2DEC('Address Decoding'!$AK$75),$AD102&lt;=HEX2DEC('Address Decoding'!$AL$75)),"MIRROR",""))</f>
        <v/>
      </c>
      <c r="L102" s="143" t="str">
        <f>IF(AND($AD102&gt;=HEX2DEC('Address Decoding'!$AJ$76),$AD102&lt;=HEX2DEC('Address Decoding'!$AK$76)),L$6,IF(AND($AD102&gt;HEX2DEC('Address Decoding'!$AK$76),$AD102&lt;=HEX2DEC('Address Decoding'!$AL$76)),"MIRROR",""))</f>
        <v/>
      </c>
      <c r="M102" s="143" t="str">
        <f>IF(AND($AD102&gt;=HEX2DEC('Address Decoding'!$AJ$77),$AD102&lt;=HEX2DEC('Address Decoding'!$AK$77)),M$6,IF(AND($AD102&gt;HEX2DEC('Address Decoding'!$AK$77),$AD102&lt;=HEX2DEC('Address Decoding'!$AL$77)),"MIRROR",""))</f>
        <v/>
      </c>
      <c r="N102" s="144" t="str">
        <f>IF(AND($AD102&gt;=HEX2DEC('Address Decoding'!$AJ$78),$AD102&lt;=HEX2DEC('Address Decoding'!$AK$78)),N$6,IF(AND($AD102&gt;HEX2DEC('Address Decoding'!$AK$78),$AD102&lt;=HEX2DEC('Address Decoding'!$AL$78)),"MIRROR",""))</f>
        <v/>
      </c>
      <c r="O102" s="145" t="str">
        <f>IF(AND($AD102&gt;=HEX2DEC('Address Decoding'!$AJ$79),$AD102&lt;=HEX2DEC('Address Decoding'!$AK$79)),O$6,IF(AND($AD102&gt;HEX2DEC('Address Decoding'!$AK$79),$AD102&lt;=HEX2DEC('Address Decoding'!$AL$79)),"MIRROR",""))</f>
        <v/>
      </c>
      <c r="P102" s="145" t="str">
        <f>IF(AND($AD102&gt;=HEX2DEC('Address Decoding'!$AJ$80),$AD102&lt;=HEX2DEC('Address Decoding'!$AK$80)),P$6,IF(AND($AD102&gt;HEX2DEC('Address Decoding'!$AK$80),$AD102&lt;=HEX2DEC('Address Decoding'!$AL$80)),"MIRROR",""))</f>
        <v/>
      </c>
      <c r="Q102" s="145" t="str">
        <f>IF(AND($AD102&gt;=HEX2DEC('Address Decoding'!$AJ$81),$AD102&lt;=HEX2DEC('Address Decoding'!$AK$81)),Q$6,IF(AND($AD102&gt;HEX2DEC('Address Decoding'!$AK$81),$AD102&lt;=HEX2DEC('Address Decoding'!$AL$81)),"MIRROR",""))</f>
        <v/>
      </c>
      <c r="R102" s="145" t="str">
        <f>IF(AND($AD102&gt;=HEX2DEC('Address Decoding'!$AJ$82),$AD102&lt;=HEX2DEC('Address Decoding'!$AK$82)),R$6,IF(AND($AD102&gt;HEX2DEC('Address Decoding'!$AK$82),$AD102&lt;=HEX2DEC('Address Decoding'!$AL$82)),"MIRROR",""))</f>
        <v/>
      </c>
      <c r="S102" s="145" t="str">
        <f>IF(AND($AD102&gt;=HEX2DEC('Address Decoding'!$AJ$83),$AD102&lt;=HEX2DEC('Address Decoding'!$AK$83)),S$6,IF(AND($AD102&gt;HEX2DEC('Address Decoding'!$AK$83),$AD102&lt;=HEX2DEC('Address Decoding'!$AL$83)),"MIRROR",""))</f>
        <v/>
      </c>
      <c r="T102" s="145" t="str">
        <f>IF(AND($AD102&gt;=HEX2DEC('Address Decoding'!$AJ$84),$AD102&lt;=HEX2DEC('Address Decoding'!$AK$84)),T$6,IF(AND($AD102&gt;HEX2DEC('Address Decoding'!$AK$84),$AD102&lt;=HEX2DEC('Address Decoding'!$AL$84)),"MIRROR",""))</f>
        <v/>
      </c>
      <c r="U102" s="145" t="str">
        <f>IF(AND($AD102&gt;=HEX2DEC('Address Decoding'!$AJ$85),$AD102&lt;=HEX2DEC('Address Decoding'!$AK$85)),U$6,IF(AND($AD102&gt;HEX2DEC('Address Decoding'!$AK$85),$AD102&lt;=HEX2DEC('Address Decoding'!$AL$85)),"MIRROR",""))</f>
        <v/>
      </c>
      <c r="V102" s="145" t="str">
        <f>IF(AND($AD102&gt;=HEX2DEC('Address Decoding'!$AJ$86),$AD102&lt;=HEX2DEC('Address Decoding'!$AK$86)),V$6,IF(AND($AD102&gt;HEX2DEC('Address Decoding'!$AK$86),$AD102&lt;=HEX2DEC('Address Decoding'!$AL$86)),"MIRROR",""))</f>
        <v/>
      </c>
      <c r="W102" s="145" t="str">
        <f>IF(AND($AD102&gt;=HEX2DEC('Address Decoding'!$AJ$87),$AD102&lt;=HEX2DEC('Address Decoding'!$AK$87)),W$6,IF(AND($AD102&gt;HEX2DEC('Address Decoding'!$AK$87),$AD102&lt;=HEX2DEC('Address Decoding'!$AL$87)),"MIRROR",""))</f>
        <v/>
      </c>
      <c r="X102" s="146" t="str">
        <f>IF(AND($AD102&gt;=HEX2DEC('Address Decoding'!$AJ$88),$AD102&lt;=HEX2DEC('Address Decoding'!$AK$88)),X$6,IF(AND($AD102&gt;HEX2DEC('Address Decoding'!$AK$88),$AD102&lt;=HEX2DEC('Address Decoding'!$AL$88)),"MIRROR",""))</f>
        <v/>
      </c>
      <c r="Y102" s="142" t="str">
        <f>IF(AND($AD102&gt;=HEX2DEC('Address Decoding'!$AJ$89),$AD102&lt;=HEX2DEC('Address Decoding'!$AK$89)),Y$6,IF(AND($AD102&gt;HEX2DEC('Address Decoding'!$AK$89),$AD102&lt;=HEX2DEC('Address Decoding'!$AL$89)),"MIRROR",""))</f>
        <v/>
      </c>
      <c r="Z102" s="143" t="str">
        <f>IF(AND(HEX2DEC('Address Decoding'!$AJ$95)&gt;=$AD102,HEX2DEC('Address Decoding'!$AK$95)&lt;=$AD103),Z$6,"")</f>
        <v/>
      </c>
      <c r="AA102" s="144" t="str">
        <f>IF(AND(HEX2DEC('Address Decoding'!$AJ$96)&gt;=$AD102,HEX2DEC('Address Decoding'!$AK$96)&lt;=$AD103),AA$6,"")</f>
        <v/>
      </c>
      <c r="AB102" s="130" t="str">
        <f t="shared" si="10"/>
        <v>OK</v>
      </c>
      <c r="AD102" s="162">
        <f t="shared" si="11"/>
        <v>48640</v>
      </c>
      <c r="AE102" s="163">
        <f t="shared" si="12"/>
        <v>0</v>
      </c>
    </row>
    <row r="103" spans="2:31">
      <c r="B103" s="139" t="str">
        <f t="shared" ref="B103:B134" si="13">DEC2HEX(AD103,8)</f>
        <v>0000C000</v>
      </c>
      <c r="C103" s="140" t="s">
        <v>50</v>
      </c>
      <c r="D103" s="141" t="str">
        <f t="shared" ref="D103:D134" si="14">DEC2HEX(AD103+$I$2-1,8)</f>
        <v>0000C1FF</v>
      </c>
      <c r="E103" s="142" t="str">
        <f>IF(AND($AD103&gt;=HEX2DEC('Address Decoding'!$AJ$69),$AD103&lt;=HEX2DEC('Address Decoding'!$AK$69)),E$6,IF(AND($AD103&gt;HEX2DEC('Address Decoding'!$AK$69),$AD103&lt;=HEX2DEC('Address Decoding'!$AL$69)),"MIRROR",""))</f>
        <v/>
      </c>
      <c r="F103" s="143" t="str">
        <f>IF(AND($AD103&gt;=HEX2DEC('Address Decoding'!$AJ$70),$AD103&lt;=HEX2DEC('Address Decoding'!$AK$70)),F$6,IF(AND($AD103&gt;HEX2DEC('Address Decoding'!$AK$70),$AD103&lt;=HEX2DEC('Address Decoding'!$AL$70)),"MIRROR",""))</f>
        <v/>
      </c>
      <c r="G103" s="143" t="str">
        <f>IF(AND($AD103&gt;=HEX2DEC('Address Decoding'!$AJ$71),$AD103&lt;=HEX2DEC('Address Decoding'!$AK$71)),G$6,IF(AND($AD103&gt;HEX2DEC('Address Decoding'!$AK$71),$AD103&lt;=HEX2DEC('Address Decoding'!$AL$71)),"MIRROR",""))</f>
        <v/>
      </c>
      <c r="H103" s="143" t="str">
        <f>IF(AND($AD103&gt;=HEX2DEC('Address Decoding'!$AJ$72),$AD103&lt;=HEX2DEC('Address Decoding'!$AK$72)),H$6,IF(AND($AD103&gt;HEX2DEC('Address Decoding'!$AK$72),$AD103&lt;=HEX2DEC('Address Decoding'!$AL$72)),"MIRROR",""))</f>
        <v/>
      </c>
      <c r="I103" s="143" t="str">
        <f>IF(AND($AD103&gt;=HEX2DEC('Address Decoding'!$AJ$73),$AD103&lt;=HEX2DEC('Address Decoding'!$AK$73)),I$6,IF(AND($AD103&gt;HEX2DEC('Address Decoding'!$AK$73),$AD103&lt;=HEX2DEC('Address Decoding'!$AL$73)),"MIRROR",""))</f>
        <v/>
      </c>
      <c r="J103" s="143" t="str">
        <f>IF(AND($AD103&gt;=HEX2DEC('Address Decoding'!$AJ$74),$AD103&lt;=HEX2DEC('Address Decoding'!$AK$74)),J$6,IF(AND($AD103&gt;HEX2DEC('Address Decoding'!$AK$74),$AD103&lt;=HEX2DEC('Address Decoding'!$AL$74)),"MIRROR",""))</f>
        <v/>
      </c>
      <c r="K103" s="143" t="str">
        <f>IF(AND($AD103&gt;=HEX2DEC('Address Decoding'!$AJ$75),$AD103&lt;=HEX2DEC('Address Decoding'!$AK$75)),K$6,IF(AND($AD103&gt;HEX2DEC('Address Decoding'!$AK$75),$AD103&lt;=HEX2DEC('Address Decoding'!$AL$75)),"MIRROR",""))</f>
        <v/>
      </c>
      <c r="L103" s="143" t="str">
        <f>IF(AND($AD103&gt;=HEX2DEC('Address Decoding'!$AJ$76),$AD103&lt;=HEX2DEC('Address Decoding'!$AK$76)),L$6,IF(AND($AD103&gt;HEX2DEC('Address Decoding'!$AK$76),$AD103&lt;=HEX2DEC('Address Decoding'!$AL$76)),"MIRROR",""))</f>
        <v/>
      </c>
      <c r="M103" s="143" t="str">
        <f>IF(AND($AD103&gt;=HEX2DEC('Address Decoding'!$AJ$77),$AD103&lt;=HEX2DEC('Address Decoding'!$AK$77)),M$6,IF(AND($AD103&gt;HEX2DEC('Address Decoding'!$AK$77),$AD103&lt;=HEX2DEC('Address Decoding'!$AL$77)),"MIRROR",""))</f>
        <v/>
      </c>
      <c r="N103" s="144" t="str">
        <f>IF(AND($AD103&gt;=HEX2DEC('Address Decoding'!$AJ$78),$AD103&lt;=HEX2DEC('Address Decoding'!$AK$78)),N$6,IF(AND($AD103&gt;HEX2DEC('Address Decoding'!$AK$78),$AD103&lt;=HEX2DEC('Address Decoding'!$AL$78)),"MIRROR",""))</f>
        <v/>
      </c>
      <c r="O103" s="145" t="str">
        <f>IF(AND($AD103&gt;=HEX2DEC('Address Decoding'!$AJ$79),$AD103&lt;=HEX2DEC('Address Decoding'!$AK$79)),O$6,IF(AND($AD103&gt;HEX2DEC('Address Decoding'!$AK$79),$AD103&lt;=HEX2DEC('Address Decoding'!$AL$79)),"MIRROR",""))</f>
        <v/>
      </c>
      <c r="P103" s="145" t="str">
        <f>IF(AND($AD103&gt;=HEX2DEC('Address Decoding'!$AJ$80),$AD103&lt;=HEX2DEC('Address Decoding'!$AK$80)),P$6,IF(AND($AD103&gt;HEX2DEC('Address Decoding'!$AK$80),$AD103&lt;=HEX2DEC('Address Decoding'!$AL$80)),"MIRROR",""))</f>
        <v/>
      </c>
      <c r="Q103" s="145" t="str">
        <f>IF(AND($AD103&gt;=HEX2DEC('Address Decoding'!$AJ$81),$AD103&lt;=HEX2DEC('Address Decoding'!$AK$81)),Q$6,IF(AND($AD103&gt;HEX2DEC('Address Decoding'!$AK$81),$AD103&lt;=HEX2DEC('Address Decoding'!$AL$81)),"MIRROR",""))</f>
        <v/>
      </c>
      <c r="R103" s="145" t="str">
        <f>IF(AND($AD103&gt;=HEX2DEC('Address Decoding'!$AJ$82),$AD103&lt;=HEX2DEC('Address Decoding'!$AK$82)),R$6,IF(AND($AD103&gt;HEX2DEC('Address Decoding'!$AK$82),$AD103&lt;=HEX2DEC('Address Decoding'!$AL$82)),"MIRROR",""))</f>
        <v/>
      </c>
      <c r="S103" s="145" t="str">
        <f>IF(AND($AD103&gt;=HEX2DEC('Address Decoding'!$AJ$83),$AD103&lt;=HEX2DEC('Address Decoding'!$AK$83)),S$6,IF(AND($AD103&gt;HEX2DEC('Address Decoding'!$AK$83),$AD103&lt;=HEX2DEC('Address Decoding'!$AL$83)),"MIRROR",""))</f>
        <v/>
      </c>
      <c r="T103" s="145" t="str">
        <f>IF(AND($AD103&gt;=HEX2DEC('Address Decoding'!$AJ$84),$AD103&lt;=HEX2DEC('Address Decoding'!$AK$84)),T$6,IF(AND($AD103&gt;HEX2DEC('Address Decoding'!$AK$84),$AD103&lt;=HEX2DEC('Address Decoding'!$AL$84)),"MIRROR",""))</f>
        <v/>
      </c>
      <c r="U103" s="145" t="str">
        <f>IF(AND($AD103&gt;=HEX2DEC('Address Decoding'!$AJ$85),$AD103&lt;=HEX2DEC('Address Decoding'!$AK$85)),U$6,IF(AND($AD103&gt;HEX2DEC('Address Decoding'!$AK$85),$AD103&lt;=HEX2DEC('Address Decoding'!$AL$85)),"MIRROR",""))</f>
        <v/>
      </c>
      <c r="V103" s="145" t="str">
        <f>IF(AND($AD103&gt;=HEX2DEC('Address Decoding'!$AJ$86),$AD103&lt;=HEX2DEC('Address Decoding'!$AK$86)),V$6,IF(AND($AD103&gt;HEX2DEC('Address Decoding'!$AK$86),$AD103&lt;=HEX2DEC('Address Decoding'!$AL$86)),"MIRROR",""))</f>
        <v/>
      </c>
      <c r="W103" s="145" t="str">
        <f>IF(AND($AD103&gt;=HEX2DEC('Address Decoding'!$AJ$87),$AD103&lt;=HEX2DEC('Address Decoding'!$AK$87)),W$6,IF(AND($AD103&gt;HEX2DEC('Address Decoding'!$AK$87),$AD103&lt;=HEX2DEC('Address Decoding'!$AL$87)),"MIRROR",""))</f>
        <v/>
      </c>
      <c r="X103" s="146" t="str">
        <f>IF(AND($AD103&gt;=HEX2DEC('Address Decoding'!$AJ$88),$AD103&lt;=HEX2DEC('Address Decoding'!$AK$88)),X$6,IF(AND($AD103&gt;HEX2DEC('Address Decoding'!$AK$88),$AD103&lt;=HEX2DEC('Address Decoding'!$AL$88)),"MIRROR",""))</f>
        <v/>
      </c>
      <c r="Y103" s="142" t="str">
        <f>IF(AND($AD103&gt;=HEX2DEC('Address Decoding'!$AJ$89),$AD103&lt;=HEX2DEC('Address Decoding'!$AK$89)),Y$6,IF(AND($AD103&gt;HEX2DEC('Address Decoding'!$AK$89),$AD103&lt;=HEX2DEC('Address Decoding'!$AL$89)),"MIRROR",""))</f>
        <v/>
      </c>
      <c r="Z103" s="143" t="str">
        <f>IF(AND(HEX2DEC('Address Decoding'!$AJ$95)&gt;=$AD103,HEX2DEC('Address Decoding'!$AK$95)&lt;=$AD104),Z$6,"")</f>
        <v/>
      </c>
      <c r="AA103" s="144" t="str">
        <f>IF(AND(HEX2DEC('Address Decoding'!$AJ$96)&gt;=$AD103,HEX2DEC('Address Decoding'!$AK$96)&lt;=$AD104),AA$6,"")</f>
        <v/>
      </c>
      <c r="AB103" s="130" t="str">
        <f t="shared" si="10"/>
        <v>OK</v>
      </c>
      <c r="AD103" s="162">
        <f t="shared" si="11"/>
        <v>49152</v>
      </c>
      <c r="AE103" s="163">
        <f t="shared" si="12"/>
        <v>0</v>
      </c>
    </row>
    <row r="104" spans="2:31">
      <c r="B104" s="139" t="str">
        <f t="shared" si="13"/>
        <v>0000C200</v>
      </c>
      <c r="C104" s="140" t="s">
        <v>50</v>
      </c>
      <c r="D104" s="141" t="str">
        <f t="shared" si="14"/>
        <v>0000C3FF</v>
      </c>
      <c r="E104" s="142" t="str">
        <f>IF(AND($AD104&gt;=HEX2DEC('Address Decoding'!$AJ$69),$AD104&lt;=HEX2DEC('Address Decoding'!$AK$69)),E$6,IF(AND($AD104&gt;HEX2DEC('Address Decoding'!$AK$69),$AD104&lt;=HEX2DEC('Address Decoding'!$AL$69)),"MIRROR",""))</f>
        <v/>
      </c>
      <c r="F104" s="143" t="str">
        <f>IF(AND($AD104&gt;=HEX2DEC('Address Decoding'!$AJ$70),$AD104&lt;=HEX2DEC('Address Decoding'!$AK$70)),F$6,IF(AND($AD104&gt;HEX2DEC('Address Decoding'!$AK$70),$AD104&lt;=HEX2DEC('Address Decoding'!$AL$70)),"MIRROR",""))</f>
        <v/>
      </c>
      <c r="G104" s="143" t="str">
        <f>IF(AND($AD104&gt;=HEX2DEC('Address Decoding'!$AJ$71),$AD104&lt;=HEX2DEC('Address Decoding'!$AK$71)),G$6,IF(AND($AD104&gt;HEX2DEC('Address Decoding'!$AK$71),$AD104&lt;=HEX2DEC('Address Decoding'!$AL$71)),"MIRROR",""))</f>
        <v/>
      </c>
      <c r="H104" s="143" t="str">
        <f>IF(AND($AD104&gt;=HEX2DEC('Address Decoding'!$AJ$72),$AD104&lt;=HEX2DEC('Address Decoding'!$AK$72)),H$6,IF(AND($AD104&gt;HEX2DEC('Address Decoding'!$AK$72),$AD104&lt;=HEX2DEC('Address Decoding'!$AL$72)),"MIRROR",""))</f>
        <v/>
      </c>
      <c r="I104" s="143" t="str">
        <f>IF(AND($AD104&gt;=HEX2DEC('Address Decoding'!$AJ$73),$AD104&lt;=HEX2DEC('Address Decoding'!$AK$73)),I$6,IF(AND($AD104&gt;HEX2DEC('Address Decoding'!$AK$73),$AD104&lt;=HEX2DEC('Address Decoding'!$AL$73)),"MIRROR",""))</f>
        <v/>
      </c>
      <c r="J104" s="143" t="str">
        <f>IF(AND($AD104&gt;=HEX2DEC('Address Decoding'!$AJ$74),$AD104&lt;=HEX2DEC('Address Decoding'!$AK$74)),J$6,IF(AND($AD104&gt;HEX2DEC('Address Decoding'!$AK$74),$AD104&lt;=HEX2DEC('Address Decoding'!$AL$74)),"MIRROR",""))</f>
        <v/>
      </c>
      <c r="K104" s="143" t="str">
        <f>IF(AND($AD104&gt;=HEX2DEC('Address Decoding'!$AJ$75),$AD104&lt;=HEX2DEC('Address Decoding'!$AK$75)),K$6,IF(AND($AD104&gt;HEX2DEC('Address Decoding'!$AK$75),$AD104&lt;=HEX2DEC('Address Decoding'!$AL$75)),"MIRROR",""))</f>
        <v/>
      </c>
      <c r="L104" s="143" t="str">
        <f>IF(AND($AD104&gt;=HEX2DEC('Address Decoding'!$AJ$76),$AD104&lt;=HEX2DEC('Address Decoding'!$AK$76)),L$6,IF(AND($AD104&gt;HEX2DEC('Address Decoding'!$AK$76),$AD104&lt;=HEX2DEC('Address Decoding'!$AL$76)),"MIRROR",""))</f>
        <v/>
      </c>
      <c r="M104" s="143" t="str">
        <f>IF(AND($AD104&gt;=HEX2DEC('Address Decoding'!$AJ$77),$AD104&lt;=HEX2DEC('Address Decoding'!$AK$77)),M$6,IF(AND($AD104&gt;HEX2DEC('Address Decoding'!$AK$77),$AD104&lt;=HEX2DEC('Address Decoding'!$AL$77)),"MIRROR",""))</f>
        <v/>
      </c>
      <c r="N104" s="144" t="str">
        <f>IF(AND($AD104&gt;=HEX2DEC('Address Decoding'!$AJ$78),$AD104&lt;=HEX2DEC('Address Decoding'!$AK$78)),N$6,IF(AND($AD104&gt;HEX2DEC('Address Decoding'!$AK$78),$AD104&lt;=HEX2DEC('Address Decoding'!$AL$78)),"MIRROR",""))</f>
        <v/>
      </c>
      <c r="O104" s="145" t="str">
        <f>IF(AND($AD104&gt;=HEX2DEC('Address Decoding'!$AJ$79),$AD104&lt;=HEX2DEC('Address Decoding'!$AK$79)),O$6,IF(AND($AD104&gt;HEX2DEC('Address Decoding'!$AK$79),$AD104&lt;=HEX2DEC('Address Decoding'!$AL$79)),"MIRROR",""))</f>
        <v/>
      </c>
      <c r="P104" s="145" t="str">
        <f>IF(AND($AD104&gt;=HEX2DEC('Address Decoding'!$AJ$80),$AD104&lt;=HEX2DEC('Address Decoding'!$AK$80)),P$6,IF(AND($AD104&gt;HEX2DEC('Address Decoding'!$AK$80),$AD104&lt;=HEX2DEC('Address Decoding'!$AL$80)),"MIRROR",""))</f>
        <v/>
      </c>
      <c r="Q104" s="145" t="str">
        <f>IF(AND($AD104&gt;=HEX2DEC('Address Decoding'!$AJ$81),$AD104&lt;=HEX2DEC('Address Decoding'!$AK$81)),Q$6,IF(AND($AD104&gt;HEX2DEC('Address Decoding'!$AK$81),$AD104&lt;=HEX2DEC('Address Decoding'!$AL$81)),"MIRROR",""))</f>
        <v/>
      </c>
      <c r="R104" s="145" t="str">
        <f>IF(AND($AD104&gt;=HEX2DEC('Address Decoding'!$AJ$82),$AD104&lt;=HEX2DEC('Address Decoding'!$AK$82)),R$6,IF(AND($AD104&gt;HEX2DEC('Address Decoding'!$AK$82),$AD104&lt;=HEX2DEC('Address Decoding'!$AL$82)),"MIRROR",""))</f>
        <v/>
      </c>
      <c r="S104" s="145" t="str">
        <f>IF(AND($AD104&gt;=HEX2DEC('Address Decoding'!$AJ$83),$AD104&lt;=HEX2DEC('Address Decoding'!$AK$83)),S$6,IF(AND($AD104&gt;HEX2DEC('Address Decoding'!$AK$83),$AD104&lt;=HEX2DEC('Address Decoding'!$AL$83)),"MIRROR",""))</f>
        <v/>
      </c>
      <c r="T104" s="145" t="str">
        <f>IF(AND($AD104&gt;=HEX2DEC('Address Decoding'!$AJ$84),$AD104&lt;=HEX2DEC('Address Decoding'!$AK$84)),T$6,IF(AND($AD104&gt;HEX2DEC('Address Decoding'!$AK$84),$AD104&lt;=HEX2DEC('Address Decoding'!$AL$84)),"MIRROR",""))</f>
        <v/>
      </c>
      <c r="U104" s="145" t="str">
        <f>IF(AND($AD104&gt;=HEX2DEC('Address Decoding'!$AJ$85),$AD104&lt;=HEX2DEC('Address Decoding'!$AK$85)),U$6,IF(AND($AD104&gt;HEX2DEC('Address Decoding'!$AK$85),$AD104&lt;=HEX2DEC('Address Decoding'!$AL$85)),"MIRROR",""))</f>
        <v/>
      </c>
      <c r="V104" s="145" t="str">
        <f>IF(AND($AD104&gt;=HEX2DEC('Address Decoding'!$AJ$86),$AD104&lt;=HEX2DEC('Address Decoding'!$AK$86)),V$6,IF(AND($AD104&gt;HEX2DEC('Address Decoding'!$AK$86),$AD104&lt;=HEX2DEC('Address Decoding'!$AL$86)),"MIRROR",""))</f>
        <v/>
      </c>
      <c r="W104" s="145" t="str">
        <f>IF(AND($AD104&gt;=HEX2DEC('Address Decoding'!$AJ$87),$AD104&lt;=HEX2DEC('Address Decoding'!$AK$87)),W$6,IF(AND($AD104&gt;HEX2DEC('Address Decoding'!$AK$87),$AD104&lt;=HEX2DEC('Address Decoding'!$AL$87)),"MIRROR",""))</f>
        <v/>
      </c>
      <c r="X104" s="146" t="str">
        <f>IF(AND($AD104&gt;=HEX2DEC('Address Decoding'!$AJ$88),$AD104&lt;=HEX2DEC('Address Decoding'!$AK$88)),X$6,IF(AND($AD104&gt;HEX2DEC('Address Decoding'!$AK$88),$AD104&lt;=HEX2DEC('Address Decoding'!$AL$88)),"MIRROR",""))</f>
        <v/>
      </c>
      <c r="Y104" s="142" t="str">
        <f>IF(AND($AD104&gt;=HEX2DEC('Address Decoding'!$AJ$89),$AD104&lt;=HEX2DEC('Address Decoding'!$AK$89)),Y$6,IF(AND($AD104&gt;HEX2DEC('Address Decoding'!$AK$89),$AD104&lt;=HEX2DEC('Address Decoding'!$AL$89)),"MIRROR",""))</f>
        <v/>
      </c>
      <c r="Z104" s="143" t="str">
        <f>IF(AND(HEX2DEC('Address Decoding'!$AJ$95)&gt;=$AD104,HEX2DEC('Address Decoding'!$AK$95)&lt;=$AD105),Z$6,"")</f>
        <v/>
      </c>
      <c r="AA104" s="144" t="str">
        <f>IF(AND(HEX2DEC('Address Decoding'!$AJ$96)&gt;=$AD104,HEX2DEC('Address Decoding'!$AK$96)&lt;=$AD105),AA$6,"")</f>
        <v/>
      </c>
      <c r="AB104" s="130" t="str">
        <f t="shared" si="10"/>
        <v>OK</v>
      </c>
      <c r="AD104" s="162">
        <f t="shared" ref="AD104:AD134" si="15">AD103+$I$2</f>
        <v>49664</v>
      </c>
      <c r="AE104" s="163">
        <f t="shared" si="12"/>
        <v>0</v>
      </c>
    </row>
    <row r="105" spans="2:31">
      <c r="B105" s="139" t="str">
        <f t="shared" si="13"/>
        <v>0000C400</v>
      </c>
      <c r="C105" s="140" t="s">
        <v>50</v>
      </c>
      <c r="D105" s="141" t="str">
        <f t="shared" si="14"/>
        <v>0000C5FF</v>
      </c>
      <c r="E105" s="142" t="str">
        <f>IF(AND($AD105&gt;=HEX2DEC('Address Decoding'!$AJ$69),$AD105&lt;=HEX2DEC('Address Decoding'!$AK$69)),E$6,IF(AND($AD105&gt;HEX2DEC('Address Decoding'!$AK$69),$AD105&lt;=HEX2DEC('Address Decoding'!$AL$69)),"MIRROR",""))</f>
        <v/>
      </c>
      <c r="F105" s="143" t="str">
        <f>IF(AND($AD105&gt;=HEX2DEC('Address Decoding'!$AJ$70),$AD105&lt;=HEX2DEC('Address Decoding'!$AK$70)),F$6,IF(AND($AD105&gt;HEX2DEC('Address Decoding'!$AK$70),$AD105&lt;=HEX2DEC('Address Decoding'!$AL$70)),"MIRROR",""))</f>
        <v/>
      </c>
      <c r="G105" s="143" t="str">
        <f>IF(AND($AD105&gt;=HEX2DEC('Address Decoding'!$AJ$71),$AD105&lt;=HEX2DEC('Address Decoding'!$AK$71)),G$6,IF(AND($AD105&gt;HEX2DEC('Address Decoding'!$AK$71),$AD105&lt;=HEX2DEC('Address Decoding'!$AL$71)),"MIRROR",""))</f>
        <v/>
      </c>
      <c r="H105" s="143" t="str">
        <f>IF(AND($AD105&gt;=HEX2DEC('Address Decoding'!$AJ$72),$AD105&lt;=HEX2DEC('Address Decoding'!$AK$72)),H$6,IF(AND($AD105&gt;HEX2DEC('Address Decoding'!$AK$72),$AD105&lt;=HEX2DEC('Address Decoding'!$AL$72)),"MIRROR",""))</f>
        <v/>
      </c>
      <c r="I105" s="143" t="str">
        <f>IF(AND($AD105&gt;=HEX2DEC('Address Decoding'!$AJ$73),$AD105&lt;=HEX2DEC('Address Decoding'!$AK$73)),I$6,IF(AND($AD105&gt;HEX2DEC('Address Decoding'!$AK$73),$AD105&lt;=HEX2DEC('Address Decoding'!$AL$73)),"MIRROR",""))</f>
        <v/>
      </c>
      <c r="J105" s="143" t="str">
        <f>IF(AND($AD105&gt;=HEX2DEC('Address Decoding'!$AJ$74),$AD105&lt;=HEX2DEC('Address Decoding'!$AK$74)),J$6,IF(AND($AD105&gt;HEX2DEC('Address Decoding'!$AK$74),$AD105&lt;=HEX2DEC('Address Decoding'!$AL$74)),"MIRROR",""))</f>
        <v/>
      </c>
      <c r="K105" s="143" t="str">
        <f>IF(AND($AD105&gt;=HEX2DEC('Address Decoding'!$AJ$75),$AD105&lt;=HEX2DEC('Address Decoding'!$AK$75)),K$6,IF(AND($AD105&gt;HEX2DEC('Address Decoding'!$AK$75),$AD105&lt;=HEX2DEC('Address Decoding'!$AL$75)),"MIRROR",""))</f>
        <v/>
      </c>
      <c r="L105" s="143" t="str">
        <f>IF(AND($AD105&gt;=HEX2DEC('Address Decoding'!$AJ$76),$AD105&lt;=HEX2DEC('Address Decoding'!$AK$76)),L$6,IF(AND($AD105&gt;HEX2DEC('Address Decoding'!$AK$76),$AD105&lt;=HEX2DEC('Address Decoding'!$AL$76)),"MIRROR",""))</f>
        <v/>
      </c>
      <c r="M105" s="143" t="str">
        <f>IF(AND($AD105&gt;=HEX2DEC('Address Decoding'!$AJ$77),$AD105&lt;=HEX2DEC('Address Decoding'!$AK$77)),M$6,IF(AND($AD105&gt;HEX2DEC('Address Decoding'!$AK$77),$AD105&lt;=HEX2DEC('Address Decoding'!$AL$77)),"MIRROR",""))</f>
        <v/>
      </c>
      <c r="N105" s="144" t="str">
        <f>IF(AND($AD105&gt;=HEX2DEC('Address Decoding'!$AJ$78),$AD105&lt;=HEX2DEC('Address Decoding'!$AK$78)),N$6,IF(AND($AD105&gt;HEX2DEC('Address Decoding'!$AK$78),$AD105&lt;=HEX2DEC('Address Decoding'!$AL$78)),"MIRROR",""))</f>
        <v/>
      </c>
      <c r="O105" s="145" t="str">
        <f>IF(AND($AD105&gt;=HEX2DEC('Address Decoding'!$AJ$79),$AD105&lt;=HEX2DEC('Address Decoding'!$AK$79)),O$6,IF(AND($AD105&gt;HEX2DEC('Address Decoding'!$AK$79),$AD105&lt;=HEX2DEC('Address Decoding'!$AL$79)),"MIRROR",""))</f>
        <v/>
      </c>
      <c r="P105" s="145" t="str">
        <f>IF(AND($AD105&gt;=HEX2DEC('Address Decoding'!$AJ$80),$AD105&lt;=HEX2DEC('Address Decoding'!$AK$80)),P$6,IF(AND($AD105&gt;HEX2DEC('Address Decoding'!$AK$80),$AD105&lt;=HEX2DEC('Address Decoding'!$AL$80)),"MIRROR",""))</f>
        <v/>
      </c>
      <c r="Q105" s="145" t="str">
        <f>IF(AND($AD105&gt;=HEX2DEC('Address Decoding'!$AJ$81),$AD105&lt;=HEX2DEC('Address Decoding'!$AK$81)),Q$6,IF(AND($AD105&gt;HEX2DEC('Address Decoding'!$AK$81),$AD105&lt;=HEX2DEC('Address Decoding'!$AL$81)),"MIRROR",""))</f>
        <v/>
      </c>
      <c r="R105" s="145" t="str">
        <f>IF(AND($AD105&gt;=HEX2DEC('Address Decoding'!$AJ$82),$AD105&lt;=HEX2DEC('Address Decoding'!$AK$82)),R$6,IF(AND($AD105&gt;HEX2DEC('Address Decoding'!$AK$82),$AD105&lt;=HEX2DEC('Address Decoding'!$AL$82)),"MIRROR",""))</f>
        <v/>
      </c>
      <c r="S105" s="145" t="str">
        <f>IF(AND($AD105&gt;=HEX2DEC('Address Decoding'!$AJ$83),$AD105&lt;=HEX2DEC('Address Decoding'!$AK$83)),S$6,IF(AND($AD105&gt;HEX2DEC('Address Decoding'!$AK$83),$AD105&lt;=HEX2DEC('Address Decoding'!$AL$83)),"MIRROR",""))</f>
        <v/>
      </c>
      <c r="T105" s="145" t="str">
        <f>IF(AND($AD105&gt;=HEX2DEC('Address Decoding'!$AJ$84),$AD105&lt;=HEX2DEC('Address Decoding'!$AK$84)),T$6,IF(AND($AD105&gt;HEX2DEC('Address Decoding'!$AK$84),$AD105&lt;=HEX2DEC('Address Decoding'!$AL$84)),"MIRROR",""))</f>
        <v/>
      </c>
      <c r="U105" s="145" t="str">
        <f>IF(AND($AD105&gt;=HEX2DEC('Address Decoding'!$AJ$85),$AD105&lt;=HEX2DEC('Address Decoding'!$AK$85)),U$6,IF(AND($AD105&gt;HEX2DEC('Address Decoding'!$AK$85),$AD105&lt;=HEX2DEC('Address Decoding'!$AL$85)),"MIRROR",""))</f>
        <v/>
      </c>
      <c r="V105" s="145" t="str">
        <f>IF(AND($AD105&gt;=HEX2DEC('Address Decoding'!$AJ$86),$AD105&lt;=HEX2DEC('Address Decoding'!$AK$86)),V$6,IF(AND($AD105&gt;HEX2DEC('Address Decoding'!$AK$86),$AD105&lt;=HEX2DEC('Address Decoding'!$AL$86)),"MIRROR",""))</f>
        <v/>
      </c>
      <c r="W105" s="145" t="str">
        <f>IF(AND($AD105&gt;=HEX2DEC('Address Decoding'!$AJ$87),$AD105&lt;=HEX2DEC('Address Decoding'!$AK$87)),W$6,IF(AND($AD105&gt;HEX2DEC('Address Decoding'!$AK$87),$AD105&lt;=HEX2DEC('Address Decoding'!$AL$87)),"MIRROR",""))</f>
        <v/>
      </c>
      <c r="X105" s="146" t="str">
        <f>IF(AND($AD105&gt;=HEX2DEC('Address Decoding'!$AJ$88),$AD105&lt;=HEX2DEC('Address Decoding'!$AK$88)),X$6,IF(AND($AD105&gt;HEX2DEC('Address Decoding'!$AK$88),$AD105&lt;=HEX2DEC('Address Decoding'!$AL$88)),"MIRROR",""))</f>
        <v/>
      </c>
      <c r="Y105" s="142" t="str">
        <f>IF(AND($AD105&gt;=HEX2DEC('Address Decoding'!$AJ$89),$AD105&lt;=HEX2DEC('Address Decoding'!$AK$89)),Y$6,IF(AND($AD105&gt;HEX2DEC('Address Decoding'!$AK$89),$AD105&lt;=HEX2DEC('Address Decoding'!$AL$89)),"MIRROR",""))</f>
        <v/>
      </c>
      <c r="Z105" s="143" t="str">
        <f>IF(AND(HEX2DEC('Address Decoding'!$AJ$95)&gt;=$AD105,HEX2DEC('Address Decoding'!$AK$95)&lt;=$AD106),Z$6,"")</f>
        <v/>
      </c>
      <c r="AA105" s="144" t="str">
        <f>IF(AND(HEX2DEC('Address Decoding'!$AJ$96)&gt;=$AD105,HEX2DEC('Address Decoding'!$AK$96)&lt;=$AD106),AA$6,"")</f>
        <v/>
      </c>
      <c r="AB105" s="130" t="str">
        <f t="shared" si="10"/>
        <v>OK</v>
      </c>
      <c r="AD105" s="162">
        <f t="shared" si="15"/>
        <v>50176</v>
      </c>
      <c r="AE105" s="163">
        <f t="shared" si="12"/>
        <v>0</v>
      </c>
    </row>
    <row r="106" spans="2:31">
      <c r="B106" s="139" t="str">
        <f t="shared" si="13"/>
        <v>0000C600</v>
      </c>
      <c r="C106" s="140" t="s">
        <v>50</v>
      </c>
      <c r="D106" s="141" t="str">
        <f t="shared" si="14"/>
        <v>0000C7FF</v>
      </c>
      <c r="E106" s="142" t="str">
        <f>IF(AND($AD106&gt;=HEX2DEC('Address Decoding'!$AJ$69),$AD106&lt;=HEX2DEC('Address Decoding'!$AK$69)),E$6,IF(AND($AD106&gt;HEX2DEC('Address Decoding'!$AK$69),$AD106&lt;=HEX2DEC('Address Decoding'!$AL$69)),"MIRROR",""))</f>
        <v/>
      </c>
      <c r="F106" s="143" t="str">
        <f>IF(AND($AD106&gt;=HEX2DEC('Address Decoding'!$AJ$70),$AD106&lt;=HEX2DEC('Address Decoding'!$AK$70)),F$6,IF(AND($AD106&gt;HEX2DEC('Address Decoding'!$AK$70),$AD106&lt;=HEX2DEC('Address Decoding'!$AL$70)),"MIRROR",""))</f>
        <v/>
      </c>
      <c r="G106" s="143" t="str">
        <f>IF(AND($AD106&gt;=HEX2DEC('Address Decoding'!$AJ$71),$AD106&lt;=HEX2DEC('Address Decoding'!$AK$71)),G$6,IF(AND($AD106&gt;HEX2DEC('Address Decoding'!$AK$71),$AD106&lt;=HEX2DEC('Address Decoding'!$AL$71)),"MIRROR",""))</f>
        <v/>
      </c>
      <c r="H106" s="143" t="str">
        <f>IF(AND($AD106&gt;=HEX2DEC('Address Decoding'!$AJ$72),$AD106&lt;=HEX2DEC('Address Decoding'!$AK$72)),H$6,IF(AND($AD106&gt;HEX2DEC('Address Decoding'!$AK$72),$AD106&lt;=HEX2DEC('Address Decoding'!$AL$72)),"MIRROR",""))</f>
        <v/>
      </c>
      <c r="I106" s="143" t="str">
        <f>IF(AND($AD106&gt;=HEX2DEC('Address Decoding'!$AJ$73),$AD106&lt;=HEX2DEC('Address Decoding'!$AK$73)),I$6,IF(AND($AD106&gt;HEX2DEC('Address Decoding'!$AK$73),$AD106&lt;=HEX2DEC('Address Decoding'!$AL$73)),"MIRROR",""))</f>
        <v/>
      </c>
      <c r="J106" s="143" t="str">
        <f>IF(AND($AD106&gt;=HEX2DEC('Address Decoding'!$AJ$74),$AD106&lt;=HEX2DEC('Address Decoding'!$AK$74)),J$6,IF(AND($AD106&gt;HEX2DEC('Address Decoding'!$AK$74),$AD106&lt;=HEX2DEC('Address Decoding'!$AL$74)),"MIRROR",""))</f>
        <v/>
      </c>
      <c r="K106" s="143" t="str">
        <f>IF(AND($AD106&gt;=HEX2DEC('Address Decoding'!$AJ$75),$AD106&lt;=HEX2DEC('Address Decoding'!$AK$75)),K$6,IF(AND($AD106&gt;HEX2DEC('Address Decoding'!$AK$75),$AD106&lt;=HEX2DEC('Address Decoding'!$AL$75)),"MIRROR",""))</f>
        <v/>
      </c>
      <c r="L106" s="143" t="str">
        <f>IF(AND($AD106&gt;=HEX2DEC('Address Decoding'!$AJ$76),$AD106&lt;=HEX2DEC('Address Decoding'!$AK$76)),L$6,IF(AND($AD106&gt;HEX2DEC('Address Decoding'!$AK$76),$AD106&lt;=HEX2DEC('Address Decoding'!$AL$76)),"MIRROR",""))</f>
        <v/>
      </c>
      <c r="M106" s="143" t="str">
        <f>IF(AND($AD106&gt;=HEX2DEC('Address Decoding'!$AJ$77),$AD106&lt;=HEX2DEC('Address Decoding'!$AK$77)),M$6,IF(AND($AD106&gt;HEX2DEC('Address Decoding'!$AK$77),$AD106&lt;=HEX2DEC('Address Decoding'!$AL$77)),"MIRROR",""))</f>
        <v/>
      </c>
      <c r="N106" s="144" t="str">
        <f>IF(AND($AD106&gt;=HEX2DEC('Address Decoding'!$AJ$78),$AD106&lt;=HEX2DEC('Address Decoding'!$AK$78)),N$6,IF(AND($AD106&gt;HEX2DEC('Address Decoding'!$AK$78),$AD106&lt;=HEX2DEC('Address Decoding'!$AL$78)),"MIRROR",""))</f>
        <v/>
      </c>
      <c r="O106" s="145" t="str">
        <f>IF(AND($AD106&gt;=HEX2DEC('Address Decoding'!$AJ$79),$AD106&lt;=HEX2DEC('Address Decoding'!$AK$79)),O$6,IF(AND($AD106&gt;HEX2DEC('Address Decoding'!$AK$79),$AD106&lt;=HEX2DEC('Address Decoding'!$AL$79)),"MIRROR",""))</f>
        <v/>
      </c>
      <c r="P106" s="145" t="str">
        <f>IF(AND($AD106&gt;=HEX2DEC('Address Decoding'!$AJ$80),$AD106&lt;=HEX2DEC('Address Decoding'!$AK$80)),P$6,IF(AND($AD106&gt;HEX2DEC('Address Decoding'!$AK$80),$AD106&lt;=HEX2DEC('Address Decoding'!$AL$80)),"MIRROR",""))</f>
        <v/>
      </c>
      <c r="Q106" s="145" t="str">
        <f>IF(AND($AD106&gt;=HEX2DEC('Address Decoding'!$AJ$81),$AD106&lt;=HEX2DEC('Address Decoding'!$AK$81)),Q$6,IF(AND($AD106&gt;HEX2DEC('Address Decoding'!$AK$81),$AD106&lt;=HEX2DEC('Address Decoding'!$AL$81)),"MIRROR",""))</f>
        <v/>
      </c>
      <c r="R106" s="145" t="str">
        <f>IF(AND($AD106&gt;=HEX2DEC('Address Decoding'!$AJ$82),$AD106&lt;=HEX2DEC('Address Decoding'!$AK$82)),R$6,IF(AND($AD106&gt;HEX2DEC('Address Decoding'!$AK$82),$AD106&lt;=HEX2DEC('Address Decoding'!$AL$82)),"MIRROR",""))</f>
        <v/>
      </c>
      <c r="S106" s="145" t="str">
        <f>IF(AND($AD106&gt;=HEX2DEC('Address Decoding'!$AJ$83),$AD106&lt;=HEX2DEC('Address Decoding'!$AK$83)),S$6,IF(AND($AD106&gt;HEX2DEC('Address Decoding'!$AK$83),$AD106&lt;=HEX2DEC('Address Decoding'!$AL$83)),"MIRROR",""))</f>
        <v/>
      </c>
      <c r="T106" s="145" t="str">
        <f>IF(AND($AD106&gt;=HEX2DEC('Address Decoding'!$AJ$84),$AD106&lt;=HEX2DEC('Address Decoding'!$AK$84)),T$6,IF(AND($AD106&gt;HEX2DEC('Address Decoding'!$AK$84),$AD106&lt;=HEX2DEC('Address Decoding'!$AL$84)),"MIRROR",""))</f>
        <v/>
      </c>
      <c r="U106" s="145" t="str">
        <f>IF(AND($AD106&gt;=HEX2DEC('Address Decoding'!$AJ$85),$AD106&lt;=HEX2DEC('Address Decoding'!$AK$85)),U$6,IF(AND($AD106&gt;HEX2DEC('Address Decoding'!$AK$85),$AD106&lt;=HEX2DEC('Address Decoding'!$AL$85)),"MIRROR",""))</f>
        <v/>
      </c>
      <c r="V106" s="145" t="str">
        <f>IF(AND($AD106&gt;=HEX2DEC('Address Decoding'!$AJ$86),$AD106&lt;=HEX2DEC('Address Decoding'!$AK$86)),V$6,IF(AND($AD106&gt;HEX2DEC('Address Decoding'!$AK$86),$AD106&lt;=HEX2DEC('Address Decoding'!$AL$86)),"MIRROR",""))</f>
        <v/>
      </c>
      <c r="W106" s="145" t="str">
        <f>IF(AND($AD106&gt;=HEX2DEC('Address Decoding'!$AJ$87),$AD106&lt;=HEX2DEC('Address Decoding'!$AK$87)),W$6,IF(AND($AD106&gt;HEX2DEC('Address Decoding'!$AK$87),$AD106&lt;=HEX2DEC('Address Decoding'!$AL$87)),"MIRROR",""))</f>
        <v/>
      </c>
      <c r="X106" s="146" t="str">
        <f>IF(AND($AD106&gt;=HEX2DEC('Address Decoding'!$AJ$88),$AD106&lt;=HEX2DEC('Address Decoding'!$AK$88)),X$6,IF(AND($AD106&gt;HEX2DEC('Address Decoding'!$AK$88),$AD106&lt;=HEX2DEC('Address Decoding'!$AL$88)),"MIRROR",""))</f>
        <v/>
      </c>
      <c r="Y106" s="142" t="str">
        <f>IF(AND($AD106&gt;=HEX2DEC('Address Decoding'!$AJ$89),$AD106&lt;=HEX2DEC('Address Decoding'!$AK$89)),Y$6,IF(AND($AD106&gt;HEX2DEC('Address Decoding'!$AK$89),$AD106&lt;=HEX2DEC('Address Decoding'!$AL$89)),"MIRROR",""))</f>
        <v/>
      </c>
      <c r="Z106" s="143" t="str">
        <f>IF(AND(HEX2DEC('Address Decoding'!$AJ$95)&gt;=$AD106,HEX2DEC('Address Decoding'!$AK$95)&lt;=$AD107),Z$6,"")</f>
        <v/>
      </c>
      <c r="AA106" s="144" t="str">
        <f>IF(AND(HEX2DEC('Address Decoding'!$AJ$96)&gt;=$AD106,HEX2DEC('Address Decoding'!$AK$96)&lt;=$AD107),AA$6,"")</f>
        <v/>
      </c>
      <c r="AB106" s="130" t="str">
        <f t="shared" si="10"/>
        <v>OK</v>
      </c>
      <c r="AD106" s="162">
        <f t="shared" si="15"/>
        <v>50688</v>
      </c>
      <c r="AE106" s="163">
        <f t="shared" si="12"/>
        <v>0</v>
      </c>
    </row>
    <row r="107" spans="2:31">
      <c r="B107" s="139" t="str">
        <f t="shared" si="13"/>
        <v>0000C800</v>
      </c>
      <c r="C107" s="140" t="s">
        <v>50</v>
      </c>
      <c r="D107" s="141" t="str">
        <f t="shared" si="14"/>
        <v>0000C9FF</v>
      </c>
      <c r="E107" s="142" t="str">
        <f>IF(AND($AD107&gt;=HEX2DEC('Address Decoding'!$AJ$69),$AD107&lt;=HEX2DEC('Address Decoding'!$AK$69)),E$6,IF(AND($AD107&gt;HEX2DEC('Address Decoding'!$AK$69),$AD107&lt;=HEX2DEC('Address Decoding'!$AL$69)),"MIRROR",""))</f>
        <v/>
      </c>
      <c r="F107" s="143" t="str">
        <f>IF(AND($AD107&gt;=HEX2DEC('Address Decoding'!$AJ$70),$AD107&lt;=HEX2DEC('Address Decoding'!$AK$70)),F$6,IF(AND($AD107&gt;HEX2DEC('Address Decoding'!$AK$70),$AD107&lt;=HEX2DEC('Address Decoding'!$AL$70)),"MIRROR",""))</f>
        <v/>
      </c>
      <c r="G107" s="143" t="str">
        <f>IF(AND($AD107&gt;=HEX2DEC('Address Decoding'!$AJ$71),$AD107&lt;=HEX2DEC('Address Decoding'!$AK$71)),G$6,IF(AND($AD107&gt;HEX2DEC('Address Decoding'!$AK$71),$AD107&lt;=HEX2DEC('Address Decoding'!$AL$71)),"MIRROR",""))</f>
        <v/>
      </c>
      <c r="H107" s="143" t="str">
        <f>IF(AND($AD107&gt;=HEX2DEC('Address Decoding'!$AJ$72),$AD107&lt;=HEX2DEC('Address Decoding'!$AK$72)),H$6,IF(AND($AD107&gt;HEX2DEC('Address Decoding'!$AK$72),$AD107&lt;=HEX2DEC('Address Decoding'!$AL$72)),"MIRROR",""))</f>
        <v/>
      </c>
      <c r="I107" s="143" t="str">
        <f>IF(AND($AD107&gt;=HEX2DEC('Address Decoding'!$AJ$73),$AD107&lt;=HEX2DEC('Address Decoding'!$AK$73)),I$6,IF(AND($AD107&gt;HEX2DEC('Address Decoding'!$AK$73),$AD107&lt;=HEX2DEC('Address Decoding'!$AL$73)),"MIRROR",""))</f>
        <v/>
      </c>
      <c r="J107" s="143" t="str">
        <f>IF(AND($AD107&gt;=HEX2DEC('Address Decoding'!$AJ$74),$AD107&lt;=HEX2DEC('Address Decoding'!$AK$74)),J$6,IF(AND($AD107&gt;HEX2DEC('Address Decoding'!$AK$74),$AD107&lt;=HEX2DEC('Address Decoding'!$AL$74)),"MIRROR",""))</f>
        <v/>
      </c>
      <c r="K107" s="143" t="str">
        <f>IF(AND($AD107&gt;=HEX2DEC('Address Decoding'!$AJ$75),$AD107&lt;=HEX2DEC('Address Decoding'!$AK$75)),K$6,IF(AND($AD107&gt;HEX2DEC('Address Decoding'!$AK$75),$AD107&lt;=HEX2DEC('Address Decoding'!$AL$75)),"MIRROR",""))</f>
        <v/>
      </c>
      <c r="L107" s="143" t="str">
        <f>IF(AND($AD107&gt;=HEX2DEC('Address Decoding'!$AJ$76),$AD107&lt;=HEX2DEC('Address Decoding'!$AK$76)),L$6,IF(AND($AD107&gt;HEX2DEC('Address Decoding'!$AK$76),$AD107&lt;=HEX2DEC('Address Decoding'!$AL$76)),"MIRROR",""))</f>
        <v/>
      </c>
      <c r="M107" s="143" t="str">
        <f>IF(AND($AD107&gt;=HEX2DEC('Address Decoding'!$AJ$77),$AD107&lt;=HEX2DEC('Address Decoding'!$AK$77)),M$6,IF(AND($AD107&gt;HEX2DEC('Address Decoding'!$AK$77),$AD107&lt;=HEX2DEC('Address Decoding'!$AL$77)),"MIRROR",""))</f>
        <v/>
      </c>
      <c r="N107" s="144" t="str">
        <f>IF(AND($AD107&gt;=HEX2DEC('Address Decoding'!$AJ$78),$AD107&lt;=HEX2DEC('Address Decoding'!$AK$78)),N$6,IF(AND($AD107&gt;HEX2DEC('Address Decoding'!$AK$78),$AD107&lt;=HEX2DEC('Address Decoding'!$AL$78)),"MIRROR",""))</f>
        <v/>
      </c>
      <c r="O107" s="145" t="str">
        <f>IF(AND($AD107&gt;=HEX2DEC('Address Decoding'!$AJ$79),$AD107&lt;=HEX2DEC('Address Decoding'!$AK$79)),O$6,IF(AND($AD107&gt;HEX2DEC('Address Decoding'!$AK$79),$AD107&lt;=HEX2DEC('Address Decoding'!$AL$79)),"MIRROR",""))</f>
        <v/>
      </c>
      <c r="P107" s="145" t="str">
        <f>IF(AND($AD107&gt;=HEX2DEC('Address Decoding'!$AJ$80),$AD107&lt;=HEX2DEC('Address Decoding'!$AK$80)),P$6,IF(AND($AD107&gt;HEX2DEC('Address Decoding'!$AK$80),$AD107&lt;=HEX2DEC('Address Decoding'!$AL$80)),"MIRROR",""))</f>
        <v/>
      </c>
      <c r="Q107" s="145" t="str">
        <f>IF(AND($AD107&gt;=HEX2DEC('Address Decoding'!$AJ$81),$AD107&lt;=HEX2DEC('Address Decoding'!$AK$81)),Q$6,IF(AND($AD107&gt;HEX2DEC('Address Decoding'!$AK$81),$AD107&lt;=HEX2DEC('Address Decoding'!$AL$81)),"MIRROR",""))</f>
        <v/>
      </c>
      <c r="R107" s="145" t="str">
        <f>IF(AND($AD107&gt;=HEX2DEC('Address Decoding'!$AJ$82),$AD107&lt;=HEX2DEC('Address Decoding'!$AK$82)),R$6,IF(AND($AD107&gt;HEX2DEC('Address Decoding'!$AK$82),$AD107&lt;=HEX2DEC('Address Decoding'!$AL$82)),"MIRROR",""))</f>
        <v/>
      </c>
      <c r="S107" s="145" t="str">
        <f>IF(AND($AD107&gt;=HEX2DEC('Address Decoding'!$AJ$83),$AD107&lt;=HEX2DEC('Address Decoding'!$AK$83)),S$6,IF(AND($AD107&gt;HEX2DEC('Address Decoding'!$AK$83),$AD107&lt;=HEX2DEC('Address Decoding'!$AL$83)),"MIRROR",""))</f>
        <v/>
      </c>
      <c r="T107" s="145" t="str">
        <f>IF(AND($AD107&gt;=HEX2DEC('Address Decoding'!$AJ$84),$AD107&lt;=HEX2DEC('Address Decoding'!$AK$84)),T$6,IF(AND($AD107&gt;HEX2DEC('Address Decoding'!$AK$84),$AD107&lt;=HEX2DEC('Address Decoding'!$AL$84)),"MIRROR",""))</f>
        <v/>
      </c>
      <c r="U107" s="145" t="str">
        <f>IF(AND($AD107&gt;=HEX2DEC('Address Decoding'!$AJ$85),$AD107&lt;=HEX2DEC('Address Decoding'!$AK$85)),U$6,IF(AND($AD107&gt;HEX2DEC('Address Decoding'!$AK$85),$AD107&lt;=HEX2DEC('Address Decoding'!$AL$85)),"MIRROR",""))</f>
        <v/>
      </c>
      <c r="V107" s="145" t="str">
        <f>IF(AND($AD107&gt;=HEX2DEC('Address Decoding'!$AJ$86),$AD107&lt;=HEX2DEC('Address Decoding'!$AK$86)),V$6,IF(AND($AD107&gt;HEX2DEC('Address Decoding'!$AK$86),$AD107&lt;=HEX2DEC('Address Decoding'!$AL$86)),"MIRROR",""))</f>
        <v/>
      </c>
      <c r="W107" s="145" t="str">
        <f>IF(AND($AD107&gt;=HEX2DEC('Address Decoding'!$AJ$87),$AD107&lt;=HEX2DEC('Address Decoding'!$AK$87)),W$6,IF(AND($AD107&gt;HEX2DEC('Address Decoding'!$AK$87),$AD107&lt;=HEX2DEC('Address Decoding'!$AL$87)),"MIRROR",""))</f>
        <v/>
      </c>
      <c r="X107" s="146" t="str">
        <f>IF(AND($AD107&gt;=HEX2DEC('Address Decoding'!$AJ$88),$AD107&lt;=HEX2DEC('Address Decoding'!$AK$88)),X$6,IF(AND($AD107&gt;HEX2DEC('Address Decoding'!$AK$88),$AD107&lt;=HEX2DEC('Address Decoding'!$AL$88)),"MIRROR",""))</f>
        <v/>
      </c>
      <c r="Y107" s="142" t="str">
        <f>IF(AND($AD107&gt;=HEX2DEC('Address Decoding'!$AJ$89),$AD107&lt;=HEX2DEC('Address Decoding'!$AK$89)),Y$6,IF(AND($AD107&gt;HEX2DEC('Address Decoding'!$AK$89),$AD107&lt;=HEX2DEC('Address Decoding'!$AL$89)),"MIRROR",""))</f>
        <v/>
      </c>
      <c r="Z107" s="143" t="str">
        <f>IF(AND(HEX2DEC('Address Decoding'!$AJ$95)&gt;=$AD107,HEX2DEC('Address Decoding'!$AK$95)&lt;=$AD108),Z$6,"")</f>
        <v/>
      </c>
      <c r="AA107" s="144" t="str">
        <f>IF(AND(HEX2DEC('Address Decoding'!$AJ$96)&gt;=$AD107,HEX2DEC('Address Decoding'!$AK$96)&lt;=$AD108),AA$6,"")</f>
        <v/>
      </c>
      <c r="AB107" s="130" t="str">
        <f t="shared" si="10"/>
        <v>OK</v>
      </c>
      <c r="AD107" s="162">
        <f t="shared" si="15"/>
        <v>51200</v>
      </c>
      <c r="AE107" s="163">
        <f t="shared" si="12"/>
        <v>0</v>
      </c>
    </row>
    <row r="108" spans="2:31">
      <c r="B108" s="139" t="str">
        <f t="shared" si="13"/>
        <v>0000CA00</v>
      </c>
      <c r="C108" s="140" t="s">
        <v>50</v>
      </c>
      <c r="D108" s="141" t="str">
        <f t="shared" si="14"/>
        <v>0000CBFF</v>
      </c>
      <c r="E108" s="142" t="str">
        <f>IF(AND($AD108&gt;=HEX2DEC('Address Decoding'!$AJ$69),$AD108&lt;=HEX2DEC('Address Decoding'!$AK$69)),E$6,IF(AND($AD108&gt;HEX2DEC('Address Decoding'!$AK$69),$AD108&lt;=HEX2DEC('Address Decoding'!$AL$69)),"MIRROR",""))</f>
        <v/>
      </c>
      <c r="F108" s="143" t="str">
        <f>IF(AND($AD108&gt;=HEX2DEC('Address Decoding'!$AJ$70),$AD108&lt;=HEX2DEC('Address Decoding'!$AK$70)),F$6,IF(AND($AD108&gt;HEX2DEC('Address Decoding'!$AK$70),$AD108&lt;=HEX2DEC('Address Decoding'!$AL$70)),"MIRROR",""))</f>
        <v/>
      </c>
      <c r="G108" s="143" t="str">
        <f>IF(AND($AD108&gt;=HEX2DEC('Address Decoding'!$AJ$71),$AD108&lt;=HEX2DEC('Address Decoding'!$AK$71)),G$6,IF(AND($AD108&gt;HEX2DEC('Address Decoding'!$AK$71),$AD108&lt;=HEX2DEC('Address Decoding'!$AL$71)),"MIRROR",""))</f>
        <v/>
      </c>
      <c r="H108" s="143" t="str">
        <f>IF(AND($AD108&gt;=HEX2DEC('Address Decoding'!$AJ$72),$AD108&lt;=HEX2DEC('Address Decoding'!$AK$72)),H$6,IF(AND($AD108&gt;HEX2DEC('Address Decoding'!$AK$72),$AD108&lt;=HEX2DEC('Address Decoding'!$AL$72)),"MIRROR",""))</f>
        <v/>
      </c>
      <c r="I108" s="143" t="str">
        <f>IF(AND($AD108&gt;=HEX2DEC('Address Decoding'!$AJ$73),$AD108&lt;=HEX2DEC('Address Decoding'!$AK$73)),I$6,IF(AND($AD108&gt;HEX2DEC('Address Decoding'!$AK$73),$AD108&lt;=HEX2DEC('Address Decoding'!$AL$73)),"MIRROR",""))</f>
        <v/>
      </c>
      <c r="J108" s="143" t="str">
        <f>IF(AND($AD108&gt;=HEX2DEC('Address Decoding'!$AJ$74),$AD108&lt;=HEX2DEC('Address Decoding'!$AK$74)),J$6,IF(AND($AD108&gt;HEX2DEC('Address Decoding'!$AK$74),$AD108&lt;=HEX2DEC('Address Decoding'!$AL$74)),"MIRROR",""))</f>
        <v/>
      </c>
      <c r="K108" s="143" t="str">
        <f>IF(AND($AD108&gt;=HEX2DEC('Address Decoding'!$AJ$75),$AD108&lt;=HEX2DEC('Address Decoding'!$AK$75)),K$6,IF(AND($AD108&gt;HEX2DEC('Address Decoding'!$AK$75),$AD108&lt;=HEX2DEC('Address Decoding'!$AL$75)),"MIRROR",""))</f>
        <v/>
      </c>
      <c r="L108" s="143" t="str">
        <f>IF(AND($AD108&gt;=HEX2DEC('Address Decoding'!$AJ$76),$AD108&lt;=HEX2DEC('Address Decoding'!$AK$76)),L$6,IF(AND($AD108&gt;HEX2DEC('Address Decoding'!$AK$76),$AD108&lt;=HEX2DEC('Address Decoding'!$AL$76)),"MIRROR",""))</f>
        <v/>
      </c>
      <c r="M108" s="143" t="str">
        <f>IF(AND($AD108&gt;=HEX2DEC('Address Decoding'!$AJ$77),$AD108&lt;=HEX2DEC('Address Decoding'!$AK$77)),M$6,IF(AND($AD108&gt;HEX2DEC('Address Decoding'!$AK$77),$AD108&lt;=HEX2DEC('Address Decoding'!$AL$77)),"MIRROR",""))</f>
        <v/>
      </c>
      <c r="N108" s="144" t="str">
        <f>IF(AND($AD108&gt;=HEX2DEC('Address Decoding'!$AJ$78),$AD108&lt;=HEX2DEC('Address Decoding'!$AK$78)),N$6,IF(AND($AD108&gt;HEX2DEC('Address Decoding'!$AK$78),$AD108&lt;=HEX2DEC('Address Decoding'!$AL$78)),"MIRROR",""))</f>
        <v/>
      </c>
      <c r="O108" s="145" t="str">
        <f>IF(AND($AD108&gt;=HEX2DEC('Address Decoding'!$AJ$79),$AD108&lt;=HEX2DEC('Address Decoding'!$AK$79)),O$6,IF(AND($AD108&gt;HEX2DEC('Address Decoding'!$AK$79),$AD108&lt;=HEX2DEC('Address Decoding'!$AL$79)),"MIRROR",""))</f>
        <v/>
      </c>
      <c r="P108" s="145" t="str">
        <f>IF(AND($AD108&gt;=HEX2DEC('Address Decoding'!$AJ$80),$AD108&lt;=HEX2DEC('Address Decoding'!$AK$80)),P$6,IF(AND($AD108&gt;HEX2DEC('Address Decoding'!$AK$80),$AD108&lt;=HEX2DEC('Address Decoding'!$AL$80)),"MIRROR",""))</f>
        <v/>
      </c>
      <c r="Q108" s="145" t="str">
        <f>IF(AND($AD108&gt;=HEX2DEC('Address Decoding'!$AJ$81),$AD108&lt;=HEX2DEC('Address Decoding'!$AK$81)),Q$6,IF(AND($AD108&gt;HEX2DEC('Address Decoding'!$AK$81),$AD108&lt;=HEX2DEC('Address Decoding'!$AL$81)),"MIRROR",""))</f>
        <v/>
      </c>
      <c r="R108" s="145" t="str">
        <f>IF(AND($AD108&gt;=HEX2DEC('Address Decoding'!$AJ$82),$AD108&lt;=HEX2DEC('Address Decoding'!$AK$82)),R$6,IF(AND($AD108&gt;HEX2DEC('Address Decoding'!$AK$82),$AD108&lt;=HEX2DEC('Address Decoding'!$AL$82)),"MIRROR",""))</f>
        <v/>
      </c>
      <c r="S108" s="145" t="str">
        <f>IF(AND($AD108&gt;=HEX2DEC('Address Decoding'!$AJ$83),$AD108&lt;=HEX2DEC('Address Decoding'!$AK$83)),S$6,IF(AND($AD108&gt;HEX2DEC('Address Decoding'!$AK$83),$AD108&lt;=HEX2DEC('Address Decoding'!$AL$83)),"MIRROR",""))</f>
        <v/>
      </c>
      <c r="T108" s="145" t="str">
        <f>IF(AND($AD108&gt;=HEX2DEC('Address Decoding'!$AJ$84),$AD108&lt;=HEX2DEC('Address Decoding'!$AK$84)),T$6,IF(AND($AD108&gt;HEX2DEC('Address Decoding'!$AK$84),$AD108&lt;=HEX2DEC('Address Decoding'!$AL$84)),"MIRROR",""))</f>
        <v/>
      </c>
      <c r="U108" s="145" t="str">
        <f>IF(AND($AD108&gt;=HEX2DEC('Address Decoding'!$AJ$85),$AD108&lt;=HEX2DEC('Address Decoding'!$AK$85)),U$6,IF(AND($AD108&gt;HEX2DEC('Address Decoding'!$AK$85),$AD108&lt;=HEX2DEC('Address Decoding'!$AL$85)),"MIRROR",""))</f>
        <v/>
      </c>
      <c r="V108" s="145" t="str">
        <f>IF(AND($AD108&gt;=HEX2DEC('Address Decoding'!$AJ$86),$AD108&lt;=HEX2DEC('Address Decoding'!$AK$86)),V$6,IF(AND($AD108&gt;HEX2DEC('Address Decoding'!$AK$86),$AD108&lt;=HEX2DEC('Address Decoding'!$AL$86)),"MIRROR",""))</f>
        <v/>
      </c>
      <c r="W108" s="145" t="str">
        <f>IF(AND($AD108&gt;=HEX2DEC('Address Decoding'!$AJ$87),$AD108&lt;=HEX2DEC('Address Decoding'!$AK$87)),W$6,IF(AND($AD108&gt;HEX2DEC('Address Decoding'!$AK$87),$AD108&lt;=HEX2DEC('Address Decoding'!$AL$87)),"MIRROR",""))</f>
        <v/>
      </c>
      <c r="X108" s="146" t="str">
        <f>IF(AND($AD108&gt;=HEX2DEC('Address Decoding'!$AJ$88),$AD108&lt;=HEX2DEC('Address Decoding'!$AK$88)),X$6,IF(AND($AD108&gt;HEX2DEC('Address Decoding'!$AK$88),$AD108&lt;=HEX2DEC('Address Decoding'!$AL$88)),"MIRROR",""))</f>
        <v/>
      </c>
      <c r="Y108" s="142" t="str">
        <f>IF(AND($AD108&gt;=HEX2DEC('Address Decoding'!$AJ$89),$AD108&lt;=HEX2DEC('Address Decoding'!$AK$89)),Y$6,IF(AND($AD108&gt;HEX2DEC('Address Decoding'!$AK$89),$AD108&lt;=HEX2DEC('Address Decoding'!$AL$89)),"MIRROR",""))</f>
        <v/>
      </c>
      <c r="Z108" s="143" t="str">
        <f>IF(AND(HEX2DEC('Address Decoding'!$AJ$95)&gt;=$AD108,HEX2DEC('Address Decoding'!$AK$95)&lt;=$AD109),Z$6,"")</f>
        <v/>
      </c>
      <c r="AA108" s="144" t="str">
        <f>IF(AND(HEX2DEC('Address Decoding'!$AJ$96)&gt;=$AD108,HEX2DEC('Address Decoding'!$AK$96)&lt;=$AD109),AA$6,"")</f>
        <v/>
      </c>
      <c r="AB108" s="130" t="str">
        <f t="shared" si="10"/>
        <v>OK</v>
      </c>
      <c r="AD108" s="162">
        <f t="shared" si="15"/>
        <v>51712</v>
      </c>
      <c r="AE108" s="163">
        <f t="shared" si="12"/>
        <v>0</v>
      </c>
    </row>
    <row r="109" spans="2:31">
      <c r="B109" s="139" t="str">
        <f t="shared" si="13"/>
        <v>0000CC00</v>
      </c>
      <c r="C109" s="140" t="s">
        <v>50</v>
      </c>
      <c r="D109" s="141" t="str">
        <f t="shared" si="14"/>
        <v>0000CDFF</v>
      </c>
      <c r="E109" s="142" t="str">
        <f>IF(AND($AD109&gt;=HEX2DEC('Address Decoding'!$AJ$69),$AD109&lt;=HEX2DEC('Address Decoding'!$AK$69)),E$6,IF(AND($AD109&gt;HEX2DEC('Address Decoding'!$AK$69),$AD109&lt;=HEX2DEC('Address Decoding'!$AL$69)),"MIRROR",""))</f>
        <v/>
      </c>
      <c r="F109" s="143" t="str">
        <f>IF(AND($AD109&gt;=HEX2DEC('Address Decoding'!$AJ$70),$AD109&lt;=HEX2DEC('Address Decoding'!$AK$70)),F$6,IF(AND($AD109&gt;HEX2DEC('Address Decoding'!$AK$70),$AD109&lt;=HEX2DEC('Address Decoding'!$AL$70)),"MIRROR",""))</f>
        <v/>
      </c>
      <c r="G109" s="143" t="str">
        <f>IF(AND($AD109&gt;=HEX2DEC('Address Decoding'!$AJ$71),$AD109&lt;=HEX2DEC('Address Decoding'!$AK$71)),G$6,IF(AND($AD109&gt;HEX2DEC('Address Decoding'!$AK$71),$AD109&lt;=HEX2DEC('Address Decoding'!$AL$71)),"MIRROR",""))</f>
        <v/>
      </c>
      <c r="H109" s="143" t="str">
        <f>IF(AND($AD109&gt;=HEX2DEC('Address Decoding'!$AJ$72),$AD109&lt;=HEX2DEC('Address Decoding'!$AK$72)),H$6,IF(AND($AD109&gt;HEX2DEC('Address Decoding'!$AK$72),$AD109&lt;=HEX2DEC('Address Decoding'!$AL$72)),"MIRROR",""))</f>
        <v/>
      </c>
      <c r="I109" s="143" t="str">
        <f>IF(AND($AD109&gt;=HEX2DEC('Address Decoding'!$AJ$73),$AD109&lt;=HEX2DEC('Address Decoding'!$AK$73)),I$6,IF(AND($AD109&gt;HEX2DEC('Address Decoding'!$AK$73),$AD109&lt;=HEX2DEC('Address Decoding'!$AL$73)),"MIRROR",""))</f>
        <v/>
      </c>
      <c r="J109" s="143" t="str">
        <f>IF(AND($AD109&gt;=HEX2DEC('Address Decoding'!$AJ$74),$AD109&lt;=HEX2DEC('Address Decoding'!$AK$74)),J$6,IF(AND($AD109&gt;HEX2DEC('Address Decoding'!$AK$74),$AD109&lt;=HEX2DEC('Address Decoding'!$AL$74)),"MIRROR",""))</f>
        <v/>
      </c>
      <c r="K109" s="143" t="str">
        <f>IF(AND($AD109&gt;=HEX2DEC('Address Decoding'!$AJ$75),$AD109&lt;=HEX2DEC('Address Decoding'!$AK$75)),K$6,IF(AND($AD109&gt;HEX2DEC('Address Decoding'!$AK$75),$AD109&lt;=HEX2DEC('Address Decoding'!$AL$75)),"MIRROR",""))</f>
        <v/>
      </c>
      <c r="L109" s="143" t="str">
        <f>IF(AND($AD109&gt;=HEX2DEC('Address Decoding'!$AJ$76),$AD109&lt;=HEX2DEC('Address Decoding'!$AK$76)),L$6,IF(AND($AD109&gt;HEX2DEC('Address Decoding'!$AK$76),$AD109&lt;=HEX2DEC('Address Decoding'!$AL$76)),"MIRROR",""))</f>
        <v/>
      </c>
      <c r="M109" s="143" t="str">
        <f>IF(AND($AD109&gt;=HEX2DEC('Address Decoding'!$AJ$77),$AD109&lt;=HEX2DEC('Address Decoding'!$AK$77)),M$6,IF(AND($AD109&gt;HEX2DEC('Address Decoding'!$AK$77),$AD109&lt;=HEX2DEC('Address Decoding'!$AL$77)),"MIRROR",""))</f>
        <v/>
      </c>
      <c r="N109" s="144" t="str">
        <f>IF(AND($AD109&gt;=HEX2DEC('Address Decoding'!$AJ$78),$AD109&lt;=HEX2DEC('Address Decoding'!$AK$78)),N$6,IF(AND($AD109&gt;HEX2DEC('Address Decoding'!$AK$78),$AD109&lt;=HEX2DEC('Address Decoding'!$AL$78)),"MIRROR",""))</f>
        <v/>
      </c>
      <c r="O109" s="145" t="str">
        <f>IF(AND($AD109&gt;=HEX2DEC('Address Decoding'!$AJ$79),$AD109&lt;=HEX2DEC('Address Decoding'!$AK$79)),O$6,IF(AND($AD109&gt;HEX2DEC('Address Decoding'!$AK$79),$AD109&lt;=HEX2DEC('Address Decoding'!$AL$79)),"MIRROR",""))</f>
        <v/>
      </c>
      <c r="P109" s="145" t="str">
        <f>IF(AND($AD109&gt;=HEX2DEC('Address Decoding'!$AJ$80),$AD109&lt;=HEX2DEC('Address Decoding'!$AK$80)),P$6,IF(AND($AD109&gt;HEX2DEC('Address Decoding'!$AK$80),$AD109&lt;=HEX2DEC('Address Decoding'!$AL$80)),"MIRROR",""))</f>
        <v/>
      </c>
      <c r="Q109" s="145" t="str">
        <f>IF(AND($AD109&gt;=HEX2DEC('Address Decoding'!$AJ$81),$AD109&lt;=HEX2DEC('Address Decoding'!$AK$81)),Q$6,IF(AND($AD109&gt;HEX2DEC('Address Decoding'!$AK$81),$AD109&lt;=HEX2DEC('Address Decoding'!$AL$81)),"MIRROR",""))</f>
        <v/>
      </c>
      <c r="R109" s="145" t="str">
        <f>IF(AND($AD109&gt;=HEX2DEC('Address Decoding'!$AJ$82),$AD109&lt;=HEX2DEC('Address Decoding'!$AK$82)),R$6,IF(AND($AD109&gt;HEX2DEC('Address Decoding'!$AK$82),$AD109&lt;=HEX2DEC('Address Decoding'!$AL$82)),"MIRROR",""))</f>
        <v/>
      </c>
      <c r="S109" s="145" t="str">
        <f>IF(AND($AD109&gt;=HEX2DEC('Address Decoding'!$AJ$83),$AD109&lt;=HEX2DEC('Address Decoding'!$AK$83)),S$6,IF(AND($AD109&gt;HEX2DEC('Address Decoding'!$AK$83),$AD109&lt;=HEX2DEC('Address Decoding'!$AL$83)),"MIRROR",""))</f>
        <v/>
      </c>
      <c r="T109" s="145" t="str">
        <f>IF(AND($AD109&gt;=HEX2DEC('Address Decoding'!$AJ$84),$AD109&lt;=HEX2DEC('Address Decoding'!$AK$84)),T$6,IF(AND($AD109&gt;HEX2DEC('Address Decoding'!$AK$84),$AD109&lt;=HEX2DEC('Address Decoding'!$AL$84)),"MIRROR",""))</f>
        <v/>
      </c>
      <c r="U109" s="145" t="str">
        <f>IF(AND($AD109&gt;=HEX2DEC('Address Decoding'!$AJ$85),$AD109&lt;=HEX2DEC('Address Decoding'!$AK$85)),U$6,IF(AND($AD109&gt;HEX2DEC('Address Decoding'!$AK$85),$AD109&lt;=HEX2DEC('Address Decoding'!$AL$85)),"MIRROR",""))</f>
        <v/>
      </c>
      <c r="V109" s="145" t="str">
        <f>IF(AND($AD109&gt;=HEX2DEC('Address Decoding'!$AJ$86),$AD109&lt;=HEX2DEC('Address Decoding'!$AK$86)),V$6,IF(AND($AD109&gt;HEX2DEC('Address Decoding'!$AK$86),$AD109&lt;=HEX2DEC('Address Decoding'!$AL$86)),"MIRROR",""))</f>
        <v/>
      </c>
      <c r="W109" s="145" t="str">
        <f>IF(AND($AD109&gt;=HEX2DEC('Address Decoding'!$AJ$87),$AD109&lt;=HEX2DEC('Address Decoding'!$AK$87)),W$6,IF(AND($AD109&gt;HEX2DEC('Address Decoding'!$AK$87),$AD109&lt;=HEX2DEC('Address Decoding'!$AL$87)),"MIRROR",""))</f>
        <v/>
      </c>
      <c r="X109" s="146" t="str">
        <f>IF(AND($AD109&gt;=HEX2DEC('Address Decoding'!$AJ$88),$AD109&lt;=HEX2DEC('Address Decoding'!$AK$88)),X$6,IF(AND($AD109&gt;HEX2DEC('Address Decoding'!$AK$88),$AD109&lt;=HEX2DEC('Address Decoding'!$AL$88)),"MIRROR",""))</f>
        <v/>
      </c>
      <c r="Y109" s="142" t="str">
        <f>IF(AND($AD109&gt;=HEX2DEC('Address Decoding'!$AJ$89),$AD109&lt;=HEX2DEC('Address Decoding'!$AK$89)),Y$6,IF(AND($AD109&gt;HEX2DEC('Address Decoding'!$AK$89),$AD109&lt;=HEX2DEC('Address Decoding'!$AL$89)),"MIRROR",""))</f>
        <v/>
      </c>
      <c r="Z109" s="143" t="str">
        <f>IF(AND(HEX2DEC('Address Decoding'!$AJ$95)&gt;=$AD109,HEX2DEC('Address Decoding'!$AK$95)&lt;=$AD110),Z$6,"")</f>
        <v/>
      </c>
      <c r="AA109" s="144" t="str">
        <f>IF(AND(HEX2DEC('Address Decoding'!$AJ$96)&gt;=$AD109,HEX2DEC('Address Decoding'!$AK$96)&lt;=$AD110),AA$6,"")</f>
        <v/>
      </c>
      <c r="AB109" s="130" t="str">
        <f t="shared" si="10"/>
        <v>OK</v>
      </c>
      <c r="AD109" s="162">
        <f t="shared" si="15"/>
        <v>52224</v>
      </c>
      <c r="AE109" s="163">
        <f t="shared" si="12"/>
        <v>0</v>
      </c>
    </row>
    <row r="110" spans="2:31">
      <c r="B110" s="139" t="str">
        <f t="shared" si="13"/>
        <v>0000CE00</v>
      </c>
      <c r="C110" s="140" t="s">
        <v>50</v>
      </c>
      <c r="D110" s="141" t="str">
        <f t="shared" si="14"/>
        <v>0000CFFF</v>
      </c>
      <c r="E110" s="142" t="str">
        <f>IF(AND($AD110&gt;=HEX2DEC('Address Decoding'!$AJ$69),$AD110&lt;=HEX2DEC('Address Decoding'!$AK$69)),E$6,IF(AND($AD110&gt;HEX2DEC('Address Decoding'!$AK$69),$AD110&lt;=HEX2DEC('Address Decoding'!$AL$69)),"MIRROR",""))</f>
        <v/>
      </c>
      <c r="F110" s="143" t="str">
        <f>IF(AND($AD110&gt;=HEX2DEC('Address Decoding'!$AJ$70),$AD110&lt;=HEX2DEC('Address Decoding'!$AK$70)),F$6,IF(AND($AD110&gt;HEX2DEC('Address Decoding'!$AK$70),$AD110&lt;=HEX2DEC('Address Decoding'!$AL$70)),"MIRROR",""))</f>
        <v/>
      </c>
      <c r="G110" s="143" t="str">
        <f>IF(AND($AD110&gt;=HEX2DEC('Address Decoding'!$AJ$71),$AD110&lt;=HEX2DEC('Address Decoding'!$AK$71)),G$6,IF(AND($AD110&gt;HEX2DEC('Address Decoding'!$AK$71),$AD110&lt;=HEX2DEC('Address Decoding'!$AL$71)),"MIRROR",""))</f>
        <v/>
      </c>
      <c r="H110" s="143" t="str">
        <f>IF(AND($AD110&gt;=HEX2DEC('Address Decoding'!$AJ$72),$AD110&lt;=HEX2DEC('Address Decoding'!$AK$72)),H$6,IF(AND($AD110&gt;HEX2DEC('Address Decoding'!$AK$72),$AD110&lt;=HEX2DEC('Address Decoding'!$AL$72)),"MIRROR",""))</f>
        <v/>
      </c>
      <c r="I110" s="143" t="str">
        <f>IF(AND($AD110&gt;=HEX2DEC('Address Decoding'!$AJ$73),$AD110&lt;=HEX2DEC('Address Decoding'!$AK$73)),I$6,IF(AND($AD110&gt;HEX2DEC('Address Decoding'!$AK$73),$AD110&lt;=HEX2DEC('Address Decoding'!$AL$73)),"MIRROR",""))</f>
        <v/>
      </c>
      <c r="J110" s="143" t="str">
        <f>IF(AND($AD110&gt;=HEX2DEC('Address Decoding'!$AJ$74),$AD110&lt;=HEX2DEC('Address Decoding'!$AK$74)),J$6,IF(AND($AD110&gt;HEX2DEC('Address Decoding'!$AK$74),$AD110&lt;=HEX2DEC('Address Decoding'!$AL$74)),"MIRROR",""))</f>
        <v/>
      </c>
      <c r="K110" s="143" t="str">
        <f>IF(AND($AD110&gt;=HEX2DEC('Address Decoding'!$AJ$75),$AD110&lt;=HEX2DEC('Address Decoding'!$AK$75)),K$6,IF(AND($AD110&gt;HEX2DEC('Address Decoding'!$AK$75),$AD110&lt;=HEX2DEC('Address Decoding'!$AL$75)),"MIRROR",""))</f>
        <v/>
      </c>
      <c r="L110" s="143" t="str">
        <f>IF(AND($AD110&gt;=HEX2DEC('Address Decoding'!$AJ$76),$AD110&lt;=HEX2DEC('Address Decoding'!$AK$76)),L$6,IF(AND($AD110&gt;HEX2DEC('Address Decoding'!$AK$76),$AD110&lt;=HEX2DEC('Address Decoding'!$AL$76)),"MIRROR",""))</f>
        <v/>
      </c>
      <c r="M110" s="143" t="str">
        <f>IF(AND($AD110&gt;=HEX2DEC('Address Decoding'!$AJ$77),$AD110&lt;=HEX2DEC('Address Decoding'!$AK$77)),M$6,IF(AND($AD110&gt;HEX2DEC('Address Decoding'!$AK$77),$AD110&lt;=HEX2DEC('Address Decoding'!$AL$77)),"MIRROR",""))</f>
        <v/>
      </c>
      <c r="N110" s="144" t="str">
        <f>IF(AND($AD110&gt;=HEX2DEC('Address Decoding'!$AJ$78),$AD110&lt;=HEX2DEC('Address Decoding'!$AK$78)),N$6,IF(AND($AD110&gt;HEX2DEC('Address Decoding'!$AK$78),$AD110&lt;=HEX2DEC('Address Decoding'!$AL$78)),"MIRROR",""))</f>
        <v/>
      </c>
      <c r="O110" s="145" t="str">
        <f>IF(AND($AD110&gt;=HEX2DEC('Address Decoding'!$AJ$79),$AD110&lt;=HEX2DEC('Address Decoding'!$AK$79)),O$6,IF(AND($AD110&gt;HEX2DEC('Address Decoding'!$AK$79),$AD110&lt;=HEX2DEC('Address Decoding'!$AL$79)),"MIRROR",""))</f>
        <v/>
      </c>
      <c r="P110" s="145" t="str">
        <f>IF(AND($AD110&gt;=HEX2DEC('Address Decoding'!$AJ$80),$AD110&lt;=HEX2DEC('Address Decoding'!$AK$80)),P$6,IF(AND($AD110&gt;HEX2DEC('Address Decoding'!$AK$80),$AD110&lt;=HEX2DEC('Address Decoding'!$AL$80)),"MIRROR",""))</f>
        <v/>
      </c>
      <c r="Q110" s="145" t="str">
        <f>IF(AND($AD110&gt;=HEX2DEC('Address Decoding'!$AJ$81),$AD110&lt;=HEX2DEC('Address Decoding'!$AK$81)),Q$6,IF(AND($AD110&gt;HEX2DEC('Address Decoding'!$AK$81),$AD110&lt;=HEX2DEC('Address Decoding'!$AL$81)),"MIRROR",""))</f>
        <v/>
      </c>
      <c r="R110" s="145" t="str">
        <f>IF(AND($AD110&gt;=HEX2DEC('Address Decoding'!$AJ$82),$AD110&lt;=HEX2DEC('Address Decoding'!$AK$82)),R$6,IF(AND($AD110&gt;HEX2DEC('Address Decoding'!$AK$82),$AD110&lt;=HEX2DEC('Address Decoding'!$AL$82)),"MIRROR",""))</f>
        <v/>
      </c>
      <c r="S110" s="145" t="str">
        <f>IF(AND($AD110&gt;=HEX2DEC('Address Decoding'!$AJ$83),$AD110&lt;=HEX2DEC('Address Decoding'!$AK$83)),S$6,IF(AND($AD110&gt;HEX2DEC('Address Decoding'!$AK$83),$AD110&lt;=HEX2DEC('Address Decoding'!$AL$83)),"MIRROR",""))</f>
        <v/>
      </c>
      <c r="T110" s="145" t="str">
        <f>IF(AND($AD110&gt;=HEX2DEC('Address Decoding'!$AJ$84),$AD110&lt;=HEX2DEC('Address Decoding'!$AK$84)),T$6,IF(AND($AD110&gt;HEX2DEC('Address Decoding'!$AK$84),$AD110&lt;=HEX2DEC('Address Decoding'!$AL$84)),"MIRROR",""))</f>
        <v/>
      </c>
      <c r="U110" s="145" t="str">
        <f>IF(AND($AD110&gt;=HEX2DEC('Address Decoding'!$AJ$85),$AD110&lt;=HEX2DEC('Address Decoding'!$AK$85)),U$6,IF(AND($AD110&gt;HEX2DEC('Address Decoding'!$AK$85),$AD110&lt;=HEX2DEC('Address Decoding'!$AL$85)),"MIRROR",""))</f>
        <v/>
      </c>
      <c r="V110" s="145" t="str">
        <f>IF(AND($AD110&gt;=HEX2DEC('Address Decoding'!$AJ$86),$AD110&lt;=HEX2DEC('Address Decoding'!$AK$86)),V$6,IF(AND($AD110&gt;HEX2DEC('Address Decoding'!$AK$86),$AD110&lt;=HEX2DEC('Address Decoding'!$AL$86)),"MIRROR",""))</f>
        <v/>
      </c>
      <c r="W110" s="145" t="str">
        <f>IF(AND($AD110&gt;=HEX2DEC('Address Decoding'!$AJ$87),$AD110&lt;=HEX2DEC('Address Decoding'!$AK$87)),W$6,IF(AND($AD110&gt;HEX2DEC('Address Decoding'!$AK$87),$AD110&lt;=HEX2DEC('Address Decoding'!$AL$87)),"MIRROR",""))</f>
        <v/>
      </c>
      <c r="X110" s="146" t="str">
        <f>IF(AND($AD110&gt;=HEX2DEC('Address Decoding'!$AJ$88),$AD110&lt;=HEX2DEC('Address Decoding'!$AK$88)),X$6,IF(AND($AD110&gt;HEX2DEC('Address Decoding'!$AK$88),$AD110&lt;=HEX2DEC('Address Decoding'!$AL$88)),"MIRROR",""))</f>
        <v/>
      </c>
      <c r="Y110" s="142" t="str">
        <f>IF(AND($AD110&gt;=HEX2DEC('Address Decoding'!$AJ$89),$AD110&lt;=HEX2DEC('Address Decoding'!$AK$89)),Y$6,IF(AND($AD110&gt;HEX2DEC('Address Decoding'!$AK$89),$AD110&lt;=HEX2DEC('Address Decoding'!$AL$89)),"MIRROR",""))</f>
        <v/>
      </c>
      <c r="Z110" s="143" t="str">
        <f>IF(AND(HEX2DEC('Address Decoding'!$AJ$95)&gt;=$AD110,HEX2DEC('Address Decoding'!$AK$95)&lt;=$AD111),Z$6,"")</f>
        <v/>
      </c>
      <c r="AA110" s="144" t="str">
        <f>IF(AND(HEX2DEC('Address Decoding'!$AJ$96)&gt;=$AD110,HEX2DEC('Address Decoding'!$AK$96)&lt;=$AD111),AA$6,"")</f>
        <v/>
      </c>
      <c r="AB110" s="130" t="str">
        <f t="shared" si="10"/>
        <v>OK</v>
      </c>
      <c r="AD110" s="162">
        <f t="shared" si="15"/>
        <v>52736</v>
      </c>
      <c r="AE110" s="163">
        <f t="shared" si="12"/>
        <v>0</v>
      </c>
    </row>
    <row r="111" spans="2:31">
      <c r="B111" s="139" t="str">
        <f t="shared" si="13"/>
        <v>0000D000</v>
      </c>
      <c r="C111" s="140" t="s">
        <v>50</v>
      </c>
      <c r="D111" s="141" t="str">
        <f t="shared" si="14"/>
        <v>0000D1FF</v>
      </c>
      <c r="E111" s="142" t="str">
        <f>IF(AND($AD111&gt;=HEX2DEC('Address Decoding'!$AJ$69),$AD111&lt;=HEX2DEC('Address Decoding'!$AK$69)),E$6,IF(AND($AD111&gt;HEX2DEC('Address Decoding'!$AK$69),$AD111&lt;=HEX2DEC('Address Decoding'!$AL$69)),"MIRROR",""))</f>
        <v/>
      </c>
      <c r="F111" s="143" t="str">
        <f>IF(AND($AD111&gt;=HEX2DEC('Address Decoding'!$AJ$70),$AD111&lt;=HEX2DEC('Address Decoding'!$AK$70)),F$6,IF(AND($AD111&gt;HEX2DEC('Address Decoding'!$AK$70),$AD111&lt;=HEX2DEC('Address Decoding'!$AL$70)),"MIRROR",""))</f>
        <v/>
      </c>
      <c r="G111" s="143" t="str">
        <f>IF(AND($AD111&gt;=HEX2DEC('Address Decoding'!$AJ$71),$AD111&lt;=HEX2DEC('Address Decoding'!$AK$71)),G$6,IF(AND($AD111&gt;HEX2DEC('Address Decoding'!$AK$71),$AD111&lt;=HEX2DEC('Address Decoding'!$AL$71)),"MIRROR",""))</f>
        <v/>
      </c>
      <c r="H111" s="143" t="str">
        <f>IF(AND($AD111&gt;=HEX2DEC('Address Decoding'!$AJ$72),$AD111&lt;=HEX2DEC('Address Decoding'!$AK$72)),H$6,IF(AND($AD111&gt;HEX2DEC('Address Decoding'!$AK$72),$AD111&lt;=HEX2DEC('Address Decoding'!$AL$72)),"MIRROR",""))</f>
        <v/>
      </c>
      <c r="I111" s="143" t="str">
        <f>IF(AND($AD111&gt;=HEX2DEC('Address Decoding'!$AJ$73),$AD111&lt;=HEX2DEC('Address Decoding'!$AK$73)),I$6,IF(AND($AD111&gt;HEX2DEC('Address Decoding'!$AK$73),$AD111&lt;=HEX2DEC('Address Decoding'!$AL$73)),"MIRROR",""))</f>
        <v/>
      </c>
      <c r="J111" s="143" t="str">
        <f>IF(AND($AD111&gt;=HEX2DEC('Address Decoding'!$AJ$74),$AD111&lt;=HEX2DEC('Address Decoding'!$AK$74)),J$6,IF(AND($AD111&gt;HEX2DEC('Address Decoding'!$AK$74),$AD111&lt;=HEX2DEC('Address Decoding'!$AL$74)),"MIRROR",""))</f>
        <v/>
      </c>
      <c r="K111" s="143" t="str">
        <f>IF(AND($AD111&gt;=HEX2DEC('Address Decoding'!$AJ$75),$AD111&lt;=HEX2DEC('Address Decoding'!$AK$75)),K$6,IF(AND($AD111&gt;HEX2DEC('Address Decoding'!$AK$75),$AD111&lt;=HEX2DEC('Address Decoding'!$AL$75)),"MIRROR",""))</f>
        <v/>
      </c>
      <c r="L111" s="143" t="str">
        <f>IF(AND($AD111&gt;=HEX2DEC('Address Decoding'!$AJ$76),$AD111&lt;=HEX2DEC('Address Decoding'!$AK$76)),L$6,IF(AND($AD111&gt;HEX2DEC('Address Decoding'!$AK$76),$AD111&lt;=HEX2DEC('Address Decoding'!$AL$76)),"MIRROR",""))</f>
        <v/>
      </c>
      <c r="M111" s="143" t="str">
        <f>IF(AND($AD111&gt;=HEX2DEC('Address Decoding'!$AJ$77),$AD111&lt;=HEX2DEC('Address Decoding'!$AK$77)),M$6,IF(AND($AD111&gt;HEX2DEC('Address Decoding'!$AK$77),$AD111&lt;=HEX2DEC('Address Decoding'!$AL$77)),"MIRROR",""))</f>
        <v/>
      </c>
      <c r="N111" s="144" t="str">
        <f>IF(AND($AD111&gt;=HEX2DEC('Address Decoding'!$AJ$78),$AD111&lt;=HEX2DEC('Address Decoding'!$AK$78)),N$6,IF(AND($AD111&gt;HEX2DEC('Address Decoding'!$AK$78),$AD111&lt;=HEX2DEC('Address Decoding'!$AL$78)),"MIRROR",""))</f>
        <v/>
      </c>
      <c r="O111" s="145" t="str">
        <f>IF(AND($AD111&gt;=HEX2DEC('Address Decoding'!$AJ$79),$AD111&lt;=HEX2DEC('Address Decoding'!$AK$79)),O$6,IF(AND($AD111&gt;HEX2DEC('Address Decoding'!$AK$79),$AD111&lt;=HEX2DEC('Address Decoding'!$AL$79)),"MIRROR",""))</f>
        <v/>
      </c>
      <c r="P111" s="145" t="str">
        <f>IF(AND($AD111&gt;=HEX2DEC('Address Decoding'!$AJ$80),$AD111&lt;=HEX2DEC('Address Decoding'!$AK$80)),P$6,IF(AND($AD111&gt;HEX2DEC('Address Decoding'!$AK$80),$AD111&lt;=HEX2DEC('Address Decoding'!$AL$80)),"MIRROR",""))</f>
        <v/>
      </c>
      <c r="Q111" s="145" t="str">
        <f>IF(AND($AD111&gt;=HEX2DEC('Address Decoding'!$AJ$81),$AD111&lt;=HEX2DEC('Address Decoding'!$AK$81)),Q$6,IF(AND($AD111&gt;HEX2DEC('Address Decoding'!$AK$81),$AD111&lt;=HEX2DEC('Address Decoding'!$AL$81)),"MIRROR",""))</f>
        <v/>
      </c>
      <c r="R111" s="145" t="str">
        <f>IF(AND($AD111&gt;=HEX2DEC('Address Decoding'!$AJ$82),$AD111&lt;=HEX2DEC('Address Decoding'!$AK$82)),R$6,IF(AND($AD111&gt;HEX2DEC('Address Decoding'!$AK$82),$AD111&lt;=HEX2DEC('Address Decoding'!$AL$82)),"MIRROR",""))</f>
        <v/>
      </c>
      <c r="S111" s="145" t="str">
        <f>IF(AND($AD111&gt;=HEX2DEC('Address Decoding'!$AJ$83),$AD111&lt;=HEX2DEC('Address Decoding'!$AK$83)),S$6,IF(AND($AD111&gt;HEX2DEC('Address Decoding'!$AK$83),$AD111&lt;=HEX2DEC('Address Decoding'!$AL$83)),"MIRROR",""))</f>
        <v/>
      </c>
      <c r="T111" s="145" t="str">
        <f>IF(AND($AD111&gt;=HEX2DEC('Address Decoding'!$AJ$84),$AD111&lt;=HEX2DEC('Address Decoding'!$AK$84)),T$6,IF(AND($AD111&gt;HEX2DEC('Address Decoding'!$AK$84),$AD111&lt;=HEX2DEC('Address Decoding'!$AL$84)),"MIRROR",""))</f>
        <v/>
      </c>
      <c r="U111" s="145" t="str">
        <f>IF(AND($AD111&gt;=HEX2DEC('Address Decoding'!$AJ$85),$AD111&lt;=HEX2DEC('Address Decoding'!$AK$85)),U$6,IF(AND($AD111&gt;HEX2DEC('Address Decoding'!$AK$85),$AD111&lt;=HEX2DEC('Address Decoding'!$AL$85)),"MIRROR",""))</f>
        <v/>
      </c>
      <c r="V111" s="145" t="str">
        <f>IF(AND($AD111&gt;=HEX2DEC('Address Decoding'!$AJ$86),$AD111&lt;=HEX2DEC('Address Decoding'!$AK$86)),V$6,IF(AND($AD111&gt;HEX2DEC('Address Decoding'!$AK$86),$AD111&lt;=HEX2DEC('Address Decoding'!$AL$86)),"MIRROR",""))</f>
        <v/>
      </c>
      <c r="W111" s="145" t="str">
        <f>IF(AND($AD111&gt;=HEX2DEC('Address Decoding'!$AJ$87),$AD111&lt;=HEX2DEC('Address Decoding'!$AK$87)),W$6,IF(AND($AD111&gt;HEX2DEC('Address Decoding'!$AK$87),$AD111&lt;=HEX2DEC('Address Decoding'!$AL$87)),"MIRROR",""))</f>
        <v/>
      </c>
      <c r="X111" s="146" t="str">
        <f>IF(AND($AD111&gt;=HEX2DEC('Address Decoding'!$AJ$88),$AD111&lt;=HEX2DEC('Address Decoding'!$AK$88)),X$6,IF(AND($AD111&gt;HEX2DEC('Address Decoding'!$AK$88),$AD111&lt;=HEX2DEC('Address Decoding'!$AL$88)),"MIRROR",""))</f>
        <v/>
      </c>
      <c r="Y111" s="142" t="str">
        <f>IF(AND($AD111&gt;=HEX2DEC('Address Decoding'!$AJ$89),$AD111&lt;=HEX2DEC('Address Decoding'!$AK$89)),Y$6,IF(AND($AD111&gt;HEX2DEC('Address Decoding'!$AK$89),$AD111&lt;=HEX2DEC('Address Decoding'!$AL$89)),"MIRROR",""))</f>
        <v/>
      </c>
      <c r="Z111" s="143" t="str">
        <f>IF(AND(HEX2DEC('Address Decoding'!$AJ$95)&gt;=$AD111,HEX2DEC('Address Decoding'!$AK$95)&lt;=$AD112),Z$6,"")</f>
        <v/>
      </c>
      <c r="AA111" s="144" t="str">
        <f>IF(AND(HEX2DEC('Address Decoding'!$AJ$96)&gt;=$AD111,HEX2DEC('Address Decoding'!$AK$96)&lt;=$AD112),AA$6,"")</f>
        <v/>
      </c>
      <c r="AB111" s="130" t="str">
        <f t="shared" si="10"/>
        <v>OK</v>
      </c>
      <c r="AD111" s="162">
        <f t="shared" si="15"/>
        <v>53248</v>
      </c>
      <c r="AE111" s="163">
        <f t="shared" si="12"/>
        <v>0</v>
      </c>
    </row>
    <row r="112" spans="2:31">
      <c r="B112" s="139" t="str">
        <f t="shared" si="13"/>
        <v>0000D200</v>
      </c>
      <c r="C112" s="140" t="s">
        <v>50</v>
      </c>
      <c r="D112" s="141" t="str">
        <f t="shared" si="14"/>
        <v>0000D3FF</v>
      </c>
      <c r="E112" s="142" t="str">
        <f>IF(AND($AD112&gt;=HEX2DEC('Address Decoding'!$AJ$69),$AD112&lt;=HEX2DEC('Address Decoding'!$AK$69)),E$6,IF(AND($AD112&gt;HEX2DEC('Address Decoding'!$AK$69),$AD112&lt;=HEX2DEC('Address Decoding'!$AL$69)),"MIRROR",""))</f>
        <v/>
      </c>
      <c r="F112" s="143" t="str">
        <f>IF(AND($AD112&gt;=HEX2DEC('Address Decoding'!$AJ$70),$AD112&lt;=HEX2DEC('Address Decoding'!$AK$70)),F$6,IF(AND($AD112&gt;HEX2DEC('Address Decoding'!$AK$70),$AD112&lt;=HEX2DEC('Address Decoding'!$AL$70)),"MIRROR",""))</f>
        <v/>
      </c>
      <c r="G112" s="143" t="str">
        <f>IF(AND($AD112&gt;=HEX2DEC('Address Decoding'!$AJ$71),$AD112&lt;=HEX2DEC('Address Decoding'!$AK$71)),G$6,IF(AND($AD112&gt;HEX2DEC('Address Decoding'!$AK$71),$AD112&lt;=HEX2DEC('Address Decoding'!$AL$71)),"MIRROR",""))</f>
        <v/>
      </c>
      <c r="H112" s="143" t="str">
        <f>IF(AND($AD112&gt;=HEX2DEC('Address Decoding'!$AJ$72),$AD112&lt;=HEX2DEC('Address Decoding'!$AK$72)),H$6,IF(AND($AD112&gt;HEX2DEC('Address Decoding'!$AK$72),$AD112&lt;=HEX2DEC('Address Decoding'!$AL$72)),"MIRROR",""))</f>
        <v/>
      </c>
      <c r="I112" s="143" t="str">
        <f>IF(AND($AD112&gt;=HEX2DEC('Address Decoding'!$AJ$73),$AD112&lt;=HEX2DEC('Address Decoding'!$AK$73)),I$6,IF(AND($AD112&gt;HEX2DEC('Address Decoding'!$AK$73),$AD112&lt;=HEX2DEC('Address Decoding'!$AL$73)),"MIRROR",""))</f>
        <v/>
      </c>
      <c r="J112" s="143" t="str">
        <f>IF(AND($AD112&gt;=HEX2DEC('Address Decoding'!$AJ$74),$AD112&lt;=HEX2DEC('Address Decoding'!$AK$74)),J$6,IF(AND($AD112&gt;HEX2DEC('Address Decoding'!$AK$74),$AD112&lt;=HEX2DEC('Address Decoding'!$AL$74)),"MIRROR",""))</f>
        <v/>
      </c>
      <c r="K112" s="143" t="str">
        <f>IF(AND($AD112&gt;=HEX2DEC('Address Decoding'!$AJ$75),$AD112&lt;=HEX2DEC('Address Decoding'!$AK$75)),K$6,IF(AND($AD112&gt;HEX2DEC('Address Decoding'!$AK$75),$AD112&lt;=HEX2DEC('Address Decoding'!$AL$75)),"MIRROR",""))</f>
        <v/>
      </c>
      <c r="L112" s="143" t="str">
        <f>IF(AND($AD112&gt;=HEX2DEC('Address Decoding'!$AJ$76),$AD112&lt;=HEX2DEC('Address Decoding'!$AK$76)),L$6,IF(AND($AD112&gt;HEX2DEC('Address Decoding'!$AK$76),$AD112&lt;=HEX2DEC('Address Decoding'!$AL$76)),"MIRROR",""))</f>
        <v/>
      </c>
      <c r="M112" s="143" t="str">
        <f>IF(AND($AD112&gt;=HEX2DEC('Address Decoding'!$AJ$77),$AD112&lt;=HEX2DEC('Address Decoding'!$AK$77)),M$6,IF(AND($AD112&gt;HEX2DEC('Address Decoding'!$AK$77),$AD112&lt;=HEX2DEC('Address Decoding'!$AL$77)),"MIRROR",""))</f>
        <v/>
      </c>
      <c r="N112" s="144" t="str">
        <f>IF(AND($AD112&gt;=HEX2DEC('Address Decoding'!$AJ$78),$AD112&lt;=HEX2DEC('Address Decoding'!$AK$78)),N$6,IF(AND($AD112&gt;HEX2DEC('Address Decoding'!$AK$78),$AD112&lt;=HEX2DEC('Address Decoding'!$AL$78)),"MIRROR",""))</f>
        <v/>
      </c>
      <c r="O112" s="145" t="str">
        <f>IF(AND($AD112&gt;=HEX2DEC('Address Decoding'!$AJ$79),$AD112&lt;=HEX2DEC('Address Decoding'!$AK$79)),O$6,IF(AND($AD112&gt;HEX2DEC('Address Decoding'!$AK$79),$AD112&lt;=HEX2DEC('Address Decoding'!$AL$79)),"MIRROR",""))</f>
        <v/>
      </c>
      <c r="P112" s="145" t="str">
        <f>IF(AND($AD112&gt;=HEX2DEC('Address Decoding'!$AJ$80),$AD112&lt;=HEX2DEC('Address Decoding'!$AK$80)),P$6,IF(AND($AD112&gt;HEX2DEC('Address Decoding'!$AK$80),$AD112&lt;=HEX2DEC('Address Decoding'!$AL$80)),"MIRROR",""))</f>
        <v/>
      </c>
      <c r="Q112" s="145" t="str">
        <f>IF(AND($AD112&gt;=HEX2DEC('Address Decoding'!$AJ$81),$AD112&lt;=HEX2DEC('Address Decoding'!$AK$81)),Q$6,IF(AND($AD112&gt;HEX2DEC('Address Decoding'!$AK$81),$AD112&lt;=HEX2DEC('Address Decoding'!$AL$81)),"MIRROR",""))</f>
        <v/>
      </c>
      <c r="R112" s="145" t="str">
        <f>IF(AND($AD112&gt;=HEX2DEC('Address Decoding'!$AJ$82),$AD112&lt;=HEX2DEC('Address Decoding'!$AK$82)),R$6,IF(AND($AD112&gt;HEX2DEC('Address Decoding'!$AK$82),$AD112&lt;=HEX2DEC('Address Decoding'!$AL$82)),"MIRROR",""))</f>
        <v/>
      </c>
      <c r="S112" s="145" t="str">
        <f>IF(AND($AD112&gt;=HEX2DEC('Address Decoding'!$AJ$83),$AD112&lt;=HEX2DEC('Address Decoding'!$AK$83)),S$6,IF(AND($AD112&gt;HEX2DEC('Address Decoding'!$AK$83),$AD112&lt;=HEX2DEC('Address Decoding'!$AL$83)),"MIRROR",""))</f>
        <v/>
      </c>
      <c r="T112" s="145" t="str">
        <f>IF(AND($AD112&gt;=HEX2DEC('Address Decoding'!$AJ$84),$AD112&lt;=HEX2DEC('Address Decoding'!$AK$84)),T$6,IF(AND($AD112&gt;HEX2DEC('Address Decoding'!$AK$84),$AD112&lt;=HEX2DEC('Address Decoding'!$AL$84)),"MIRROR",""))</f>
        <v/>
      </c>
      <c r="U112" s="145" t="str">
        <f>IF(AND($AD112&gt;=HEX2DEC('Address Decoding'!$AJ$85),$AD112&lt;=HEX2DEC('Address Decoding'!$AK$85)),U$6,IF(AND($AD112&gt;HEX2DEC('Address Decoding'!$AK$85),$AD112&lt;=HEX2DEC('Address Decoding'!$AL$85)),"MIRROR",""))</f>
        <v/>
      </c>
      <c r="V112" s="145" t="str">
        <f>IF(AND($AD112&gt;=HEX2DEC('Address Decoding'!$AJ$86),$AD112&lt;=HEX2DEC('Address Decoding'!$AK$86)),V$6,IF(AND($AD112&gt;HEX2DEC('Address Decoding'!$AK$86),$AD112&lt;=HEX2DEC('Address Decoding'!$AL$86)),"MIRROR",""))</f>
        <v/>
      </c>
      <c r="W112" s="145" t="str">
        <f>IF(AND($AD112&gt;=HEX2DEC('Address Decoding'!$AJ$87),$AD112&lt;=HEX2DEC('Address Decoding'!$AK$87)),W$6,IF(AND($AD112&gt;HEX2DEC('Address Decoding'!$AK$87),$AD112&lt;=HEX2DEC('Address Decoding'!$AL$87)),"MIRROR",""))</f>
        <v/>
      </c>
      <c r="X112" s="146" t="str">
        <f>IF(AND($AD112&gt;=HEX2DEC('Address Decoding'!$AJ$88),$AD112&lt;=HEX2DEC('Address Decoding'!$AK$88)),X$6,IF(AND($AD112&gt;HEX2DEC('Address Decoding'!$AK$88),$AD112&lt;=HEX2DEC('Address Decoding'!$AL$88)),"MIRROR",""))</f>
        <v/>
      </c>
      <c r="Y112" s="142" t="str">
        <f>IF(AND($AD112&gt;=HEX2DEC('Address Decoding'!$AJ$89),$AD112&lt;=HEX2DEC('Address Decoding'!$AK$89)),Y$6,IF(AND($AD112&gt;HEX2DEC('Address Decoding'!$AK$89),$AD112&lt;=HEX2DEC('Address Decoding'!$AL$89)),"MIRROR",""))</f>
        <v/>
      </c>
      <c r="Z112" s="143" t="str">
        <f>IF(AND(HEX2DEC('Address Decoding'!$AJ$95)&gt;=$AD112,HEX2DEC('Address Decoding'!$AK$95)&lt;=$AD113),Z$6,"")</f>
        <v/>
      </c>
      <c r="AA112" s="144" t="str">
        <f>IF(AND(HEX2DEC('Address Decoding'!$AJ$96)&gt;=$AD112,HEX2DEC('Address Decoding'!$AK$96)&lt;=$AD113),AA$6,"")</f>
        <v/>
      </c>
      <c r="AB112" s="130" t="str">
        <f t="shared" si="10"/>
        <v>OK</v>
      </c>
      <c r="AD112" s="162">
        <f t="shared" si="15"/>
        <v>53760</v>
      </c>
      <c r="AE112" s="163">
        <f t="shared" si="12"/>
        <v>0</v>
      </c>
    </row>
    <row r="113" spans="2:31">
      <c r="B113" s="139" t="str">
        <f t="shared" si="13"/>
        <v>0000D400</v>
      </c>
      <c r="C113" s="140" t="s">
        <v>50</v>
      </c>
      <c r="D113" s="141" t="str">
        <f t="shared" si="14"/>
        <v>0000D5FF</v>
      </c>
      <c r="E113" s="142" t="str">
        <f>IF(AND($AD113&gt;=HEX2DEC('Address Decoding'!$AJ$69),$AD113&lt;=HEX2DEC('Address Decoding'!$AK$69)),E$6,IF(AND($AD113&gt;HEX2DEC('Address Decoding'!$AK$69),$AD113&lt;=HEX2DEC('Address Decoding'!$AL$69)),"MIRROR",""))</f>
        <v/>
      </c>
      <c r="F113" s="143" t="str">
        <f>IF(AND($AD113&gt;=HEX2DEC('Address Decoding'!$AJ$70),$AD113&lt;=HEX2DEC('Address Decoding'!$AK$70)),F$6,IF(AND($AD113&gt;HEX2DEC('Address Decoding'!$AK$70),$AD113&lt;=HEX2DEC('Address Decoding'!$AL$70)),"MIRROR",""))</f>
        <v/>
      </c>
      <c r="G113" s="143" t="str">
        <f>IF(AND($AD113&gt;=HEX2DEC('Address Decoding'!$AJ$71),$AD113&lt;=HEX2DEC('Address Decoding'!$AK$71)),G$6,IF(AND($AD113&gt;HEX2DEC('Address Decoding'!$AK$71),$AD113&lt;=HEX2DEC('Address Decoding'!$AL$71)),"MIRROR",""))</f>
        <v/>
      </c>
      <c r="H113" s="143" t="str">
        <f>IF(AND($AD113&gt;=HEX2DEC('Address Decoding'!$AJ$72),$AD113&lt;=HEX2DEC('Address Decoding'!$AK$72)),H$6,IF(AND($AD113&gt;HEX2DEC('Address Decoding'!$AK$72),$AD113&lt;=HEX2DEC('Address Decoding'!$AL$72)),"MIRROR",""))</f>
        <v/>
      </c>
      <c r="I113" s="143" t="str">
        <f>IF(AND($AD113&gt;=HEX2DEC('Address Decoding'!$AJ$73),$AD113&lt;=HEX2DEC('Address Decoding'!$AK$73)),I$6,IF(AND($AD113&gt;HEX2DEC('Address Decoding'!$AK$73),$AD113&lt;=HEX2DEC('Address Decoding'!$AL$73)),"MIRROR",""))</f>
        <v/>
      </c>
      <c r="J113" s="143" t="str">
        <f>IF(AND($AD113&gt;=HEX2DEC('Address Decoding'!$AJ$74),$AD113&lt;=HEX2DEC('Address Decoding'!$AK$74)),J$6,IF(AND($AD113&gt;HEX2DEC('Address Decoding'!$AK$74),$AD113&lt;=HEX2DEC('Address Decoding'!$AL$74)),"MIRROR",""))</f>
        <v/>
      </c>
      <c r="K113" s="143" t="str">
        <f>IF(AND($AD113&gt;=HEX2DEC('Address Decoding'!$AJ$75),$AD113&lt;=HEX2DEC('Address Decoding'!$AK$75)),K$6,IF(AND($AD113&gt;HEX2DEC('Address Decoding'!$AK$75),$AD113&lt;=HEX2DEC('Address Decoding'!$AL$75)),"MIRROR",""))</f>
        <v/>
      </c>
      <c r="L113" s="143" t="str">
        <f>IF(AND($AD113&gt;=HEX2DEC('Address Decoding'!$AJ$76),$AD113&lt;=HEX2DEC('Address Decoding'!$AK$76)),L$6,IF(AND($AD113&gt;HEX2DEC('Address Decoding'!$AK$76),$AD113&lt;=HEX2DEC('Address Decoding'!$AL$76)),"MIRROR",""))</f>
        <v/>
      </c>
      <c r="M113" s="143" t="str">
        <f>IF(AND($AD113&gt;=HEX2DEC('Address Decoding'!$AJ$77),$AD113&lt;=HEX2DEC('Address Decoding'!$AK$77)),M$6,IF(AND($AD113&gt;HEX2DEC('Address Decoding'!$AK$77),$AD113&lt;=HEX2DEC('Address Decoding'!$AL$77)),"MIRROR",""))</f>
        <v/>
      </c>
      <c r="N113" s="144" t="str">
        <f>IF(AND($AD113&gt;=HEX2DEC('Address Decoding'!$AJ$78),$AD113&lt;=HEX2DEC('Address Decoding'!$AK$78)),N$6,IF(AND($AD113&gt;HEX2DEC('Address Decoding'!$AK$78),$AD113&lt;=HEX2DEC('Address Decoding'!$AL$78)),"MIRROR",""))</f>
        <v/>
      </c>
      <c r="O113" s="145" t="str">
        <f>IF(AND($AD113&gt;=HEX2DEC('Address Decoding'!$AJ$79),$AD113&lt;=HEX2DEC('Address Decoding'!$AK$79)),O$6,IF(AND($AD113&gt;HEX2DEC('Address Decoding'!$AK$79),$AD113&lt;=HEX2DEC('Address Decoding'!$AL$79)),"MIRROR",""))</f>
        <v/>
      </c>
      <c r="P113" s="145" t="str">
        <f>IF(AND($AD113&gt;=HEX2DEC('Address Decoding'!$AJ$80),$AD113&lt;=HEX2DEC('Address Decoding'!$AK$80)),P$6,IF(AND($AD113&gt;HEX2DEC('Address Decoding'!$AK$80),$AD113&lt;=HEX2DEC('Address Decoding'!$AL$80)),"MIRROR",""))</f>
        <v/>
      </c>
      <c r="Q113" s="145" t="str">
        <f>IF(AND($AD113&gt;=HEX2DEC('Address Decoding'!$AJ$81),$AD113&lt;=HEX2DEC('Address Decoding'!$AK$81)),Q$6,IF(AND($AD113&gt;HEX2DEC('Address Decoding'!$AK$81),$AD113&lt;=HEX2DEC('Address Decoding'!$AL$81)),"MIRROR",""))</f>
        <v/>
      </c>
      <c r="R113" s="145" t="str">
        <f>IF(AND($AD113&gt;=HEX2DEC('Address Decoding'!$AJ$82),$AD113&lt;=HEX2DEC('Address Decoding'!$AK$82)),R$6,IF(AND($AD113&gt;HEX2DEC('Address Decoding'!$AK$82),$AD113&lt;=HEX2DEC('Address Decoding'!$AL$82)),"MIRROR",""))</f>
        <v/>
      </c>
      <c r="S113" s="145" t="str">
        <f>IF(AND($AD113&gt;=HEX2DEC('Address Decoding'!$AJ$83),$AD113&lt;=HEX2DEC('Address Decoding'!$AK$83)),S$6,IF(AND($AD113&gt;HEX2DEC('Address Decoding'!$AK$83),$AD113&lt;=HEX2DEC('Address Decoding'!$AL$83)),"MIRROR",""))</f>
        <v/>
      </c>
      <c r="T113" s="145" t="str">
        <f>IF(AND($AD113&gt;=HEX2DEC('Address Decoding'!$AJ$84),$AD113&lt;=HEX2DEC('Address Decoding'!$AK$84)),T$6,IF(AND($AD113&gt;HEX2DEC('Address Decoding'!$AK$84),$AD113&lt;=HEX2DEC('Address Decoding'!$AL$84)),"MIRROR",""))</f>
        <v/>
      </c>
      <c r="U113" s="145" t="str">
        <f>IF(AND($AD113&gt;=HEX2DEC('Address Decoding'!$AJ$85),$AD113&lt;=HEX2DEC('Address Decoding'!$AK$85)),U$6,IF(AND($AD113&gt;HEX2DEC('Address Decoding'!$AK$85),$AD113&lt;=HEX2DEC('Address Decoding'!$AL$85)),"MIRROR",""))</f>
        <v/>
      </c>
      <c r="V113" s="145" t="str">
        <f>IF(AND($AD113&gt;=HEX2DEC('Address Decoding'!$AJ$86),$AD113&lt;=HEX2DEC('Address Decoding'!$AK$86)),V$6,IF(AND($AD113&gt;HEX2DEC('Address Decoding'!$AK$86),$AD113&lt;=HEX2DEC('Address Decoding'!$AL$86)),"MIRROR",""))</f>
        <v/>
      </c>
      <c r="W113" s="145" t="str">
        <f>IF(AND($AD113&gt;=HEX2DEC('Address Decoding'!$AJ$87),$AD113&lt;=HEX2DEC('Address Decoding'!$AK$87)),W$6,IF(AND($AD113&gt;HEX2DEC('Address Decoding'!$AK$87),$AD113&lt;=HEX2DEC('Address Decoding'!$AL$87)),"MIRROR",""))</f>
        <v/>
      </c>
      <c r="X113" s="146" t="str">
        <f>IF(AND($AD113&gt;=HEX2DEC('Address Decoding'!$AJ$88),$AD113&lt;=HEX2DEC('Address Decoding'!$AK$88)),X$6,IF(AND($AD113&gt;HEX2DEC('Address Decoding'!$AK$88),$AD113&lt;=HEX2DEC('Address Decoding'!$AL$88)),"MIRROR",""))</f>
        <v/>
      </c>
      <c r="Y113" s="142" t="str">
        <f>IF(AND($AD113&gt;=HEX2DEC('Address Decoding'!$AJ$89),$AD113&lt;=HEX2DEC('Address Decoding'!$AK$89)),Y$6,IF(AND($AD113&gt;HEX2DEC('Address Decoding'!$AK$89),$AD113&lt;=HEX2DEC('Address Decoding'!$AL$89)),"MIRROR",""))</f>
        <v/>
      </c>
      <c r="Z113" s="143" t="str">
        <f>IF(AND(HEX2DEC('Address Decoding'!$AJ$95)&gt;=$AD113,HEX2DEC('Address Decoding'!$AK$95)&lt;=$AD114),Z$6,"")</f>
        <v/>
      </c>
      <c r="AA113" s="144" t="str">
        <f>IF(AND(HEX2DEC('Address Decoding'!$AJ$96)&gt;=$AD113,HEX2DEC('Address Decoding'!$AK$96)&lt;=$AD114),AA$6,"")</f>
        <v/>
      </c>
      <c r="AB113" s="130" t="str">
        <f t="shared" si="10"/>
        <v>OK</v>
      </c>
      <c r="AD113" s="162">
        <f t="shared" si="15"/>
        <v>54272</v>
      </c>
      <c r="AE113" s="163">
        <f t="shared" si="12"/>
        <v>0</v>
      </c>
    </row>
    <row r="114" spans="2:31">
      <c r="B114" s="139" t="str">
        <f t="shared" si="13"/>
        <v>0000D600</v>
      </c>
      <c r="C114" s="140" t="s">
        <v>50</v>
      </c>
      <c r="D114" s="141" t="str">
        <f t="shared" si="14"/>
        <v>0000D7FF</v>
      </c>
      <c r="E114" s="142" t="str">
        <f>IF(AND($AD114&gt;=HEX2DEC('Address Decoding'!$AJ$69),$AD114&lt;=HEX2DEC('Address Decoding'!$AK$69)),E$6,IF(AND($AD114&gt;HEX2DEC('Address Decoding'!$AK$69),$AD114&lt;=HEX2DEC('Address Decoding'!$AL$69)),"MIRROR",""))</f>
        <v/>
      </c>
      <c r="F114" s="143" t="str">
        <f>IF(AND($AD114&gt;=HEX2DEC('Address Decoding'!$AJ$70),$AD114&lt;=HEX2DEC('Address Decoding'!$AK$70)),F$6,IF(AND($AD114&gt;HEX2DEC('Address Decoding'!$AK$70),$AD114&lt;=HEX2DEC('Address Decoding'!$AL$70)),"MIRROR",""))</f>
        <v/>
      </c>
      <c r="G114" s="143" t="str">
        <f>IF(AND($AD114&gt;=HEX2DEC('Address Decoding'!$AJ$71),$AD114&lt;=HEX2DEC('Address Decoding'!$AK$71)),G$6,IF(AND($AD114&gt;HEX2DEC('Address Decoding'!$AK$71),$AD114&lt;=HEX2DEC('Address Decoding'!$AL$71)),"MIRROR",""))</f>
        <v/>
      </c>
      <c r="H114" s="143" t="str">
        <f>IF(AND($AD114&gt;=HEX2DEC('Address Decoding'!$AJ$72),$AD114&lt;=HEX2DEC('Address Decoding'!$AK$72)),H$6,IF(AND($AD114&gt;HEX2DEC('Address Decoding'!$AK$72),$AD114&lt;=HEX2DEC('Address Decoding'!$AL$72)),"MIRROR",""))</f>
        <v/>
      </c>
      <c r="I114" s="143" t="str">
        <f>IF(AND($AD114&gt;=HEX2DEC('Address Decoding'!$AJ$73),$AD114&lt;=HEX2DEC('Address Decoding'!$AK$73)),I$6,IF(AND($AD114&gt;HEX2DEC('Address Decoding'!$AK$73),$AD114&lt;=HEX2DEC('Address Decoding'!$AL$73)),"MIRROR",""))</f>
        <v/>
      </c>
      <c r="J114" s="143" t="str">
        <f>IF(AND($AD114&gt;=HEX2DEC('Address Decoding'!$AJ$74),$AD114&lt;=HEX2DEC('Address Decoding'!$AK$74)),J$6,IF(AND($AD114&gt;HEX2DEC('Address Decoding'!$AK$74),$AD114&lt;=HEX2DEC('Address Decoding'!$AL$74)),"MIRROR",""))</f>
        <v/>
      </c>
      <c r="K114" s="143" t="str">
        <f>IF(AND($AD114&gt;=HEX2DEC('Address Decoding'!$AJ$75),$AD114&lt;=HEX2DEC('Address Decoding'!$AK$75)),K$6,IF(AND($AD114&gt;HEX2DEC('Address Decoding'!$AK$75),$AD114&lt;=HEX2DEC('Address Decoding'!$AL$75)),"MIRROR",""))</f>
        <v/>
      </c>
      <c r="L114" s="143" t="str">
        <f>IF(AND($AD114&gt;=HEX2DEC('Address Decoding'!$AJ$76),$AD114&lt;=HEX2DEC('Address Decoding'!$AK$76)),L$6,IF(AND($AD114&gt;HEX2DEC('Address Decoding'!$AK$76),$AD114&lt;=HEX2DEC('Address Decoding'!$AL$76)),"MIRROR",""))</f>
        <v/>
      </c>
      <c r="M114" s="143" t="str">
        <f>IF(AND($AD114&gt;=HEX2DEC('Address Decoding'!$AJ$77),$AD114&lt;=HEX2DEC('Address Decoding'!$AK$77)),M$6,IF(AND($AD114&gt;HEX2DEC('Address Decoding'!$AK$77),$AD114&lt;=HEX2DEC('Address Decoding'!$AL$77)),"MIRROR",""))</f>
        <v/>
      </c>
      <c r="N114" s="144" t="str">
        <f>IF(AND($AD114&gt;=HEX2DEC('Address Decoding'!$AJ$78),$AD114&lt;=HEX2DEC('Address Decoding'!$AK$78)),N$6,IF(AND($AD114&gt;HEX2DEC('Address Decoding'!$AK$78),$AD114&lt;=HEX2DEC('Address Decoding'!$AL$78)),"MIRROR",""))</f>
        <v/>
      </c>
      <c r="O114" s="145" t="str">
        <f>IF(AND($AD114&gt;=HEX2DEC('Address Decoding'!$AJ$79),$AD114&lt;=HEX2DEC('Address Decoding'!$AK$79)),O$6,IF(AND($AD114&gt;HEX2DEC('Address Decoding'!$AK$79),$AD114&lt;=HEX2DEC('Address Decoding'!$AL$79)),"MIRROR",""))</f>
        <v/>
      </c>
      <c r="P114" s="145" t="str">
        <f>IF(AND($AD114&gt;=HEX2DEC('Address Decoding'!$AJ$80),$AD114&lt;=HEX2DEC('Address Decoding'!$AK$80)),P$6,IF(AND($AD114&gt;HEX2DEC('Address Decoding'!$AK$80),$AD114&lt;=HEX2DEC('Address Decoding'!$AL$80)),"MIRROR",""))</f>
        <v/>
      </c>
      <c r="Q114" s="145" t="str">
        <f>IF(AND($AD114&gt;=HEX2DEC('Address Decoding'!$AJ$81),$AD114&lt;=HEX2DEC('Address Decoding'!$AK$81)),Q$6,IF(AND($AD114&gt;HEX2DEC('Address Decoding'!$AK$81),$AD114&lt;=HEX2DEC('Address Decoding'!$AL$81)),"MIRROR",""))</f>
        <v/>
      </c>
      <c r="R114" s="145" t="str">
        <f>IF(AND($AD114&gt;=HEX2DEC('Address Decoding'!$AJ$82),$AD114&lt;=HEX2DEC('Address Decoding'!$AK$82)),R$6,IF(AND($AD114&gt;HEX2DEC('Address Decoding'!$AK$82),$AD114&lt;=HEX2DEC('Address Decoding'!$AL$82)),"MIRROR",""))</f>
        <v/>
      </c>
      <c r="S114" s="145" t="str">
        <f>IF(AND($AD114&gt;=HEX2DEC('Address Decoding'!$AJ$83),$AD114&lt;=HEX2DEC('Address Decoding'!$AK$83)),S$6,IF(AND($AD114&gt;HEX2DEC('Address Decoding'!$AK$83),$AD114&lt;=HEX2DEC('Address Decoding'!$AL$83)),"MIRROR",""))</f>
        <v/>
      </c>
      <c r="T114" s="145" t="str">
        <f>IF(AND($AD114&gt;=HEX2DEC('Address Decoding'!$AJ$84),$AD114&lt;=HEX2DEC('Address Decoding'!$AK$84)),T$6,IF(AND($AD114&gt;HEX2DEC('Address Decoding'!$AK$84),$AD114&lt;=HEX2DEC('Address Decoding'!$AL$84)),"MIRROR",""))</f>
        <v/>
      </c>
      <c r="U114" s="145" t="str">
        <f>IF(AND($AD114&gt;=HEX2DEC('Address Decoding'!$AJ$85),$AD114&lt;=HEX2DEC('Address Decoding'!$AK$85)),U$6,IF(AND($AD114&gt;HEX2DEC('Address Decoding'!$AK$85),$AD114&lt;=HEX2DEC('Address Decoding'!$AL$85)),"MIRROR",""))</f>
        <v/>
      </c>
      <c r="V114" s="145" t="str">
        <f>IF(AND($AD114&gt;=HEX2DEC('Address Decoding'!$AJ$86),$AD114&lt;=HEX2DEC('Address Decoding'!$AK$86)),V$6,IF(AND($AD114&gt;HEX2DEC('Address Decoding'!$AK$86),$AD114&lt;=HEX2DEC('Address Decoding'!$AL$86)),"MIRROR",""))</f>
        <v/>
      </c>
      <c r="W114" s="145" t="str">
        <f>IF(AND($AD114&gt;=HEX2DEC('Address Decoding'!$AJ$87),$AD114&lt;=HEX2DEC('Address Decoding'!$AK$87)),W$6,IF(AND($AD114&gt;HEX2DEC('Address Decoding'!$AK$87),$AD114&lt;=HEX2DEC('Address Decoding'!$AL$87)),"MIRROR",""))</f>
        <v/>
      </c>
      <c r="X114" s="146" t="str">
        <f>IF(AND($AD114&gt;=HEX2DEC('Address Decoding'!$AJ$88),$AD114&lt;=HEX2DEC('Address Decoding'!$AK$88)),X$6,IF(AND($AD114&gt;HEX2DEC('Address Decoding'!$AK$88),$AD114&lt;=HEX2DEC('Address Decoding'!$AL$88)),"MIRROR",""))</f>
        <v/>
      </c>
      <c r="Y114" s="142" t="str">
        <f>IF(AND($AD114&gt;=HEX2DEC('Address Decoding'!$AJ$89),$AD114&lt;=HEX2DEC('Address Decoding'!$AK$89)),Y$6,IF(AND($AD114&gt;HEX2DEC('Address Decoding'!$AK$89),$AD114&lt;=HEX2DEC('Address Decoding'!$AL$89)),"MIRROR",""))</f>
        <v/>
      </c>
      <c r="Z114" s="143" t="str">
        <f>IF(AND(HEX2DEC('Address Decoding'!$AJ$95)&gt;=$AD114,HEX2DEC('Address Decoding'!$AK$95)&lt;=$AD115),Z$6,"")</f>
        <v/>
      </c>
      <c r="AA114" s="144" t="str">
        <f>IF(AND(HEX2DEC('Address Decoding'!$AJ$96)&gt;=$AD114,HEX2DEC('Address Decoding'!$AK$96)&lt;=$AD115),AA$6,"")</f>
        <v/>
      </c>
      <c r="AB114" s="130" t="str">
        <f t="shared" si="10"/>
        <v>OK</v>
      </c>
      <c r="AD114" s="162">
        <f t="shared" si="15"/>
        <v>54784</v>
      </c>
      <c r="AE114" s="163">
        <f t="shared" si="12"/>
        <v>0</v>
      </c>
    </row>
    <row r="115" spans="2:31">
      <c r="B115" s="139" t="str">
        <f t="shared" si="13"/>
        <v>0000D800</v>
      </c>
      <c r="C115" s="140" t="s">
        <v>50</v>
      </c>
      <c r="D115" s="141" t="str">
        <f t="shared" si="14"/>
        <v>0000D9FF</v>
      </c>
      <c r="E115" s="142" t="str">
        <f>IF(AND($AD115&gt;=HEX2DEC('Address Decoding'!$AJ$69),$AD115&lt;=HEX2DEC('Address Decoding'!$AK$69)),E$6,IF(AND($AD115&gt;HEX2DEC('Address Decoding'!$AK$69),$AD115&lt;=HEX2DEC('Address Decoding'!$AL$69)),"MIRROR",""))</f>
        <v/>
      </c>
      <c r="F115" s="143" t="str">
        <f>IF(AND($AD115&gt;=HEX2DEC('Address Decoding'!$AJ$70),$AD115&lt;=HEX2DEC('Address Decoding'!$AK$70)),F$6,IF(AND($AD115&gt;HEX2DEC('Address Decoding'!$AK$70),$AD115&lt;=HEX2DEC('Address Decoding'!$AL$70)),"MIRROR",""))</f>
        <v/>
      </c>
      <c r="G115" s="143" t="str">
        <f>IF(AND($AD115&gt;=HEX2DEC('Address Decoding'!$AJ$71),$AD115&lt;=HEX2DEC('Address Decoding'!$AK$71)),G$6,IF(AND($AD115&gt;HEX2DEC('Address Decoding'!$AK$71),$AD115&lt;=HEX2DEC('Address Decoding'!$AL$71)),"MIRROR",""))</f>
        <v/>
      </c>
      <c r="H115" s="143" t="str">
        <f>IF(AND($AD115&gt;=HEX2DEC('Address Decoding'!$AJ$72),$AD115&lt;=HEX2DEC('Address Decoding'!$AK$72)),H$6,IF(AND($AD115&gt;HEX2DEC('Address Decoding'!$AK$72),$AD115&lt;=HEX2DEC('Address Decoding'!$AL$72)),"MIRROR",""))</f>
        <v/>
      </c>
      <c r="I115" s="143" t="str">
        <f>IF(AND($AD115&gt;=HEX2DEC('Address Decoding'!$AJ$73),$AD115&lt;=HEX2DEC('Address Decoding'!$AK$73)),I$6,IF(AND($AD115&gt;HEX2DEC('Address Decoding'!$AK$73),$AD115&lt;=HEX2DEC('Address Decoding'!$AL$73)),"MIRROR",""))</f>
        <v/>
      </c>
      <c r="J115" s="143" t="str">
        <f>IF(AND($AD115&gt;=HEX2DEC('Address Decoding'!$AJ$74),$AD115&lt;=HEX2DEC('Address Decoding'!$AK$74)),J$6,IF(AND($AD115&gt;HEX2DEC('Address Decoding'!$AK$74),$AD115&lt;=HEX2DEC('Address Decoding'!$AL$74)),"MIRROR",""))</f>
        <v/>
      </c>
      <c r="K115" s="143" t="str">
        <f>IF(AND($AD115&gt;=HEX2DEC('Address Decoding'!$AJ$75),$AD115&lt;=HEX2DEC('Address Decoding'!$AK$75)),K$6,IF(AND($AD115&gt;HEX2DEC('Address Decoding'!$AK$75),$AD115&lt;=HEX2DEC('Address Decoding'!$AL$75)),"MIRROR",""))</f>
        <v/>
      </c>
      <c r="L115" s="143" t="str">
        <f>IF(AND($AD115&gt;=HEX2DEC('Address Decoding'!$AJ$76),$AD115&lt;=HEX2DEC('Address Decoding'!$AK$76)),L$6,IF(AND($AD115&gt;HEX2DEC('Address Decoding'!$AK$76),$AD115&lt;=HEX2DEC('Address Decoding'!$AL$76)),"MIRROR",""))</f>
        <v/>
      </c>
      <c r="M115" s="143" t="str">
        <f>IF(AND($AD115&gt;=HEX2DEC('Address Decoding'!$AJ$77),$AD115&lt;=HEX2DEC('Address Decoding'!$AK$77)),M$6,IF(AND($AD115&gt;HEX2DEC('Address Decoding'!$AK$77),$AD115&lt;=HEX2DEC('Address Decoding'!$AL$77)),"MIRROR",""))</f>
        <v/>
      </c>
      <c r="N115" s="144" t="str">
        <f>IF(AND($AD115&gt;=HEX2DEC('Address Decoding'!$AJ$78),$AD115&lt;=HEX2DEC('Address Decoding'!$AK$78)),N$6,IF(AND($AD115&gt;HEX2DEC('Address Decoding'!$AK$78),$AD115&lt;=HEX2DEC('Address Decoding'!$AL$78)),"MIRROR",""))</f>
        <v/>
      </c>
      <c r="O115" s="145" t="str">
        <f>IF(AND($AD115&gt;=HEX2DEC('Address Decoding'!$AJ$79),$AD115&lt;=HEX2DEC('Address Decoding'!$AK$79)),O$6,IF(AND($AD115&gt;HEX2DEC('Address Decoding'!$AK$79),$AD115&lt;=HEX2DEC('Address Decoding'!$AL$79)),"MIRROR",""))</f>
        <v/>
      </c>
      <c r="P115" s="145" t="str">
        <f>IF(AND($AD115&gt;=HEX2DEC('Address Decoding'!$AJ$80),$AD115&lt;=HEX2DEC('Address Decoding'!$AK$80)),P$6,IF(AND($AD115&gt;HEX2DEC('Address Decoding'!$AK$80),$AD115&lt;=HEX2DEC('Address Decoding'!$AL$80)),"MIRROR",""))</f>
        <v/>
      </c>
      <c r="Q115" s="145" t="str">
        <f>IF(AND($AD115&gt;=HEX2DEC('Address Decoding'!$AJ$81),$AD115&lt;=HEX2DEC('Address Decoding'!$AK$81)),Q$6,IF(AND($AD115&gt;HEX2DEC('Address Decoding'!$AK$81),$AD115&lt;=HEX2DEC('Address Decoding'!$AL$81)),"MIRROR",""))</f>
        <v/>
      </c>
      <c r="R115" s="145" t="str">
        <f>IF(AND($AD115&gt;=HEX2DEC('Address Decoding'!$AJ$82),$AD115&lt;=HEX2DEC('Address Decoding'!$AK$82)),R$6,IF(AND($AD115&gt;HEX2DEC('Address Decoding'!$AK$82),$AD115&lt;=HEX2DEC('Address Decoding'!$AL$82)),"MIRROR",""))</f>
        <v/>
      </c>
      <c r="S115" s="145" t="str">
        <f>IF(AND($AD115&gt;=HEX2DEC('Address Decoding'!$AJ$83),$AD115&lt;=HEX2DEC('Address Decoding'!$AK$83)),S$6,IF(AND($AD115&gt;HEX2DEC('Address Decoding'!$AK$83),$AD115&lt;=HEX2DEC('Address Decoding'!$AL$83)),"MIRROR",""))</f>
        <v/>
      </c>
      <c r="T115" s="145" t="str">
        <f>IF(AND($AD115&gt;=HEX2DEC('Address Decoding'!$AJ$84),$AD115&lt;=HEX2DEC('Address Decoding'!$AK$84)),T$6,IF(AND($AD115&gt;HEX2DEC('Address Decoding'!$AK$84),$AD115&lt;=HEX2DEC('Address Decoding'!$AL$84)),"MIRROR",""))</f>
        <v/>
      </c>
      <c r="U115" s="145" t="str">
        <f>IF(AND($AD115&gt;=HEX2DEC('Address Decoding'!$AJ$85),$AD115&lt;=HEX2DEC('Address Decoding'!$AK$85)),U$6,IF(AND($AD115&gt;HEX2DEC('Address Decoding'!$AK$85),$AD115&lt;=HEX2DEC('Address Decoding'!$AL$85)),"MIRROR",""))</f>
        <v/>
      </c>
      <c r="V115" s="145" t="str">
        <f>IF(AND($AD115&gt;=HEX2DEC('Address Decoding'!$AJ$86),$AD115&lt;=HEX2DEC('Address Decoding'!$AK$86)),V$6,IF(AND($AD115&gt;HEX2DEC('Address Decoding'!$AK$86),$AD115&lt;=HEX2DEC('Address Decoding'!$AL$86)),"MIRROR",""))</f>
        <v/>
      </c>
      <c r="W115" s="145" t="str">
        <f>IF(AND($AD115&gt;=HEX2DEC('Address Decoding'!$AJ$87),$AD115&lt;=HEX2DEC('Address Decoding'!$AK$87)),W$6,IF(AND($AD115&gt;HEX2DEC('Address Decoding'!$AK$87),$AD115&lt;=HEX2DEC('Address Decoding'!$AL$87)),"MIRROR",""))</f>
        <v/>
      </c>
      <c r="X115" s="146" t="str">
        <f>IF(AND($AD115&gt;=HEX2DEC('Address Decoding'!$AJ$88),$AD115&lt;=HEX2DEC('Address Decoding'!$AK$88)),X$6,IF(AND($AD115&gt;HEX2DEC('Address Decoding'!$AK$88),$AD115&lt;=HEX2DEC('Address Decoding'!$AL$88)),"MIRROR",""))</f>
        <v/>
      </c>
      <c r="Y115" s="142" t="str">
        <f>IF(AND($AD115&gt;=HEX2DEC('Address Decoding'!$AJ$89),$AD115&lt;=HEX2DEC('Address Decoding'!$AK$89)),Y$6,IF(AND($AD115&gt;HEX2DEC('Address Decoding'!$AK$89),$AD115&lt;=HEX2DEC('Address Decoding'!$AL$89)),"MIRROR",""))</f>
        <v/>
      </c>
      <c r="Z115" s="143" t="str">
        <f>IF(AND(HEX2DEC('Address Decoding'!$AJ$95)&gt;=$AD115,HEX2DEC('Address Decoding'!$AK$95)&lt;=$AD116),Z$6,"")</f>
        <v/>
      </c>
      <c r="AA115" s="144" t="str">
        <f>IF(AND(HEX2DEC('Address Decoding'!$AJ$96)&gt;=$AD115,HEX2DEC('Address Decoding'!$AK$96)&lt;=$AD116),AA$6,"")</f>
        <v/>
      </c>
      <c r="AB115" s="130" t="str">
        <f t="shared" si="10"/>
        <v>OK</v>
      </c>
      <c r="AD115" s="162">
        <f t="shared" si="15"/>
        <v>55296</v>
      </c>
      <c r="AE115" s="163">
        <f t="shared" si="12"/>
        <v>0</v>
      </c>
    </row>
    <row r="116" spans="2:31">
      <c r="B116" s="139" t="str">
        <f t="shared" si="13"/>
        <v>0000DA00</v>
      </c>
      <c r="C116" s="140" t="s">
        <v>50</v>
      </c>
      <c r="D116" s="141" t="str">
        <f t="shared" si="14"/>
        <v>0000DBFF</v>
      </c>
      <c r="E116" s="142" t="str">
        <f>IF(AND($AD116&gt;=HEX2DEC('Address Decoding'!$AJ$69),$AD116&lt;=HEX2DEC('Address Decoding'!$AK$69)),E$6,IF(AND($AD116&gt;HEX2DEC('Address Decoding'!$AK$69),$AD116&lt;=HEX2DEC('Address Decoding'!$AL$69)),"MIRROR",""))</f>
        <v/>
      </c>
      <c r="F116" s="143" t="str">
        <f>IF(AND($AD116&gt;=HEX2DEC('Address Decoding'!$AJ$70),$AD116&lt;=HEX2DEC('Address Decoding'!$AK$70)),F$6,IF(AND($AD116&gt;HEX2DEC('Address Decoding'!$AK$70),$AD116&lt;=HEX2DEC('Address Decoding'!$AL$70)),"MIRROR",""))</f>
        <v/>
      </c>
      <c r="G116" s="143" t="str">
        <f>IF(AND($AD116&gt;=HEX2DEC('Address Decoding'!$AJ$71),$AD116&lt;=HEX2DEC('Address Decoding'!$AK$71)),G$6,IF(AND($AD116&gt;HEX2DEC('Address Decoding'!$AK$71),$AD116&lt;=HEX2DEC('Address Decoding'!$AL$71)),"MIRROR",""))</f>
        <v/>
      </c>
      <c r="H116" s="143" t="str">
        <f>IF(AND($AD116&gt;=HEX2DEC('Address Decoding'!$AJ$72),$AD116&lt;=HEX2DEC('Address Decoding'!$AK$72)),H$6,IF(AND($AD116&gt;HEX2DEC('Address Decoding'!$AK$72),$AD116&lt;=HEX2DEC('Address Decoding'!$AL$72)),"MIRROR",""))</f>
        <v/>
      </c>
      <c r="I116" s="143" t="str">
        <f>IF(AND($AD116&gt;=HEX2DEC('Address Decoding'!$AJ$73),$AD116&lt;=HEX2DEC('Address Decoding'!$AK$73)),I$6,IF(AND($AD116&gt;HEX2DEC('Address Decoding'!$AK$73),$AD116&lt;=HEX2DEC('Address Decoding'!$AL$73)),"MIRROR",""))</f>
        <v/>
      </c>
      <c r="J116" s="143" t="str">
        <f>IF(AND($AD116&gt;=HEX2DEC('Address Decoding'!$AJ$74),$AD116&lt;=HEX2DEC('Address Decoding'!$AK$74)),J$6,IF(AND($AD116&gt;HEX2DEC('Address Decoding'!$AK$74),$AD116&lt;=HEX2DEC('Address Decoding'!$AL$74)),"MIRROR",""))</f>
        <v/>
      </c>
      <c r="K116" s="143" t="str">
        <f>IF(AND($AD116&gt;=HEX2DEC('Address Decoding'!$AJ$75),$AD116&lt;=HEX2DEC('Address Decoding'!$AK$75)),K$6,IF(AND($AD116&gt;HEX2DEC('Address Decoding'!$AK$75),$AD116&lt;=HEX2DEC('Address Decoding'!$AL$75)),"MIRROR",""))</f>
        <v/>
      </c>
      <c r="L116" s="143" t="str">
        <f>IF(AND($AD116&gt;=HEX2DEC('Address Decoding'!$AJ$76),$AD116&lt;=HEX2DEC('Address Decoding'!$AK$76)),L$6,IF(AND($AD116&gt;HEX2DEC('Address Decoding'!$AK$76),$AD116&lt;=HEX2DEC('Address Decoding'!$AL$76)),"MIRROR",""))</f>
        <v/>
      </c>
      <c r="M116" s="143" t="str">
        <f>IF(AND($AD116&gt;=HEX2DEC('Address Decoding'!$AJ$77),$AD116&lt;=HEX2DEC('Address Decoding'!$AK$77)),M$6,IF(AND($AD116&gt;HEX2DEC('Address Decoding'!$AK$77),$AD116&lt;=HEX2DEC('Address Decoding'!$AL$77)),"MIRROR",""))</f>
        <v/>
      </c>
      <c r="N116" s="144" t="str">
        <f>IF(AND($AD116&gt;=HEX2DEC('Address Decoding'!$AJ$78),$AD116&lt;=HEX2DEC('Address Decoding'!$AK$78)),N$6,IF(AND($AD116&gt;HEX2DEC('Address Decoding'!$AK$78),$AD116&lt;=HEX2DEC('Address Decoding'!$AL$78)),"MIRROR",""))</f>
        <v/>
      </c>
      <c r="O116" s="145" t="str">
        <f>IF(AND($AD116&gt;=HEX2DEC('Address Decoding'!$AJ$79),$AD116&lt;=HEX2DEC('Address Decoding'!$AK$79)),O$6,IF(AND($AD116&gt;HEX2DEC('Address Decoding'!$AK$79),$AD116&lt;=HEX2DEC('Address Decoding'!$AL$79)),"MIRROR",""))</f>
        <v/>
      </c>
      <c r="P116" s="145" t="str">
        <f>IF(AND($AD116&gt;=HEX2DEC('Address Decoding'!$AJ$80),$AD116&lt;=HEX2DEC('Address Decoding'!$AK$80)),P$6,IF(AND($AD116&gt;HEX2DEC('Address Decoding'!$AK$80),$AD116&lt;=HEX2DEC('Address Decoding'!$AL$80)),"MIRROR",""))</f>
        <v/>
      </c>
      <c r="Q116" s="145" t="str">
        <f>IF(AND($AD116&gt;=HEX2DEC('Address Decoding'!$AJ$81),$AD116&lt;=HEX2DEC('Address Decoding'!$AK$81)),Q$6,IF(AND($AD116&gt;HEX2DEC('Address Decoding'!$AK$81),$AD116&lt;=HEX2DEC('Address Decoding'!$AL$81)),"MIRROR",""))</f>
        <v/>
      </c>
      <c r="R116" s="145" t="str">
        <f>IF(AND($AD116&gt;=HEX2DEC('Address Decoding'!$AJ$82),$AD116&lt;=HEX2DEC('Address Decoding'!$AK$82)),R$6,IF(AND($AD116&gt;HEX2DEC('Address Decoding'!$AK$82),$AD116&lt;=HEX2DEC('Address Decoding'!$AL$82)),"MIRROR",""))</f>
        <v/>
      </c>
      <c r="S116" s="145" t="str">
        <f>IF(AND($AD116&gt;=HEX2DEC('Address Decoding'!$AJ$83),$AD116&lt;=HEX2DEC('Address Decoding'!$AK$83)),S$6,IF(AND($AD116&gt;HEX2DEC('Address Decoding'!$AK$83),$AD116&lt;=HEX2DEC('Address Decoding'!$AL$83)),"MIRROR",""))</f>
        <v/>
      </c>
      <c r="T116" s="145" t="str">
        <f>IF(AND($AD116&gt;=HEX2DEC('Address Decoding'!$AJ$84),$AD116&lt;=HEX2DEC('Address Decoding'!$AK$84)),T$6,IF(AND($AD116&gt;HEX2DEC('Address Decoding'!$AK$84),$AD116&lt;=HEX2DEC('Address Decoding'!$AL$84)),"MIRROR",""))</f>
        <v/>
      </c>
      <c r="U116" s="145" t="str">
        <f>IF(AND($AD116&gt;=HEX2DEC('Address Decoding'!$AJ$85),$AD116&lt;=HEX2DEC('Address Decoding'!$AK$85)),U$6,IF(AND($AD116&gt;HEX2DEC('Address Decoding'!$AK$85),$AD116&lt;=HEX2DEC('Address Decoding'!$AL$85)),"MIRROR",""))</f>
        <v/>
      </c>
      <c r="V116" s="145" t="str">
        <f>IF(AND($AD116&gt;=HEX2DEC('Address Decoding'!$AJ$86),$AD116&lt;=HEX2DEC('Address Decoding'!$AK$86)),V$6,IF(AND($AD116&gt;HEX2DEC('Address Decoding'!$AK$86),$AD116&lt;=HEX2DEC('Address Decoding'!$AL$86)),"MIRROR",""))</f>
        <v/>
      </c>
      <c r="W116" s="145" t="str">
        <f>IF(AND($AD116&gt;=HEX2DEC('Address Decoding'!$AJ$87),$AD116&lt;=HEX2DEC('Address Decoding'!$AK$87)),W$6,IF(AND($AD116&gt;HEX2DEC('Address Decoding'!$AK$87),$AD116&lt;=HEX2DEC('Address Decoding'!$AL$87)),"MIRROR",""))</f>
        <v/>
      </c>
      <c r="X116" s="146" t="str">
        <f>IF(AND($AD116&gt;=HEX2DEC('Address Decoding'!$AJ$88),$AD116&lt;=HEX2DEC('Address Decoding'!$AK$88)),X$6,IF(AND($AD116&gt;HEX2DEC('Address Decoding'!$AK$88),$AD116&lt;=HEX2DEC('Address Decoding'!$AL$88)),"MIRROR",""))</f>
        <v/>
      </c>
      <c r="Y116" s="142" t="str">
        <f>IF(AND($AD116&gt;=HEX2DEC('Address Decoding'!$AJ$89),$AD116&lt;=HEX2DEC('Address Decoding'!$AK$89)),Y$6,IF(AND($AD116&gt;HEX2DEC('Address Decoding'!$AK$89),$AD116&lt;=HEX2DEC('Address Decoding'!$AL$89)),"MIRROR",""))</f>
        <v/>
      </c>
      <c r="Z116" s="143" t="str">
        <f>IF(AND(HEX2DEC('Address Decoding'!$AJ$95)&gt;=$AD116,HEX2DEC('Address Decoding'!$AK$95)&lt;=$AD117),Z$6,"")</f>
        <v/>
      </c>
      <c r="AA116" s="144" t="str">
        <f>IF(AND(HEX2DEC('Address Decoding'!$AJ$96)&gt;=$AD116,HEX2DEC('Address Decoding'!$AK$96)&lt;=$AD117),AA$6,"")</f>
        <v/>
      </c>
      <c r="AB116" s="130" t="str">
        <f t="shared" si="10"/>
        <v>OK</v>
      </c>
      <c r="AD116" s="162">
        <f t="shared" si="15"/>
        <v>55808</v>
      </c>
      <c r="AE116" s="163">
        <f t="shared" si="12"/>
        <v>0</v>
      </c>
    </row>
    <row r="117" spans="2:31">
      <c r="B117" s="139" t="str">
        <f t="shared" si="13"/>
        <v>0000DC00</v>
      </c>
      <c r="C117" s="140" t="s">
        <v>50</v>
      </c>
      <c r="D117" s="141" t="str">
        <f t="shared" si="14"/>
        <v>0000DDFF</v>
      </c>
      <c r="E117" s="142" t="str">
        <f>IF(AND($AD117&gt;=HEX2DEC('Address Decoding'!$AJ$69),$AD117&lt;=HEX2DEC('Address Decoding'!$AK$69)),E$6,IF(AND($AD117&gt;HEX2DEC('Address Decoding'!$AK$69),$AD117&lt;=HEX2DEC('Address Decoding'!$AL$69)),"MIRROR",""))</f>
        <v/>
      </c>
      <c r="F117" s="143" t="str">
        <f>IF(AND($AD117&gt;=HEX2DEC('Address Decoding'!$AJ$70),$AD117&lt;=HEX2DEC('Address Decoding'!$AK$70)),F$6,IF(AND($AD117&gt;HEX2DEC('Address Decoding'!$AK$70),$AD117&lt;=HEX2DEC('Address Decoding'!$AL$70)),"MIRROR",""))</f>
        <v/>
      </c>
      <c r="G117" s="143" t="str">
        <f>IF(AND($AD117&gt;=HEX2DEC('Address Decoding'!$AJ$71),$AD117&lt;=HEX2DEC('Address Decoding'!$AK$71)),G$6,IF(AND($AD117&gt;HEX2DEC('Address Decoding'!$AK$71),$AD117&lt;=HEX2DEC('Address Decoding'!$AL$71)),"MIRROR",""))</f>
        <v/>
      </c>
      <c r="H117" s="143" t="str">
        <f>IF(AND($AD117&gt;=HEX2DEC('Address Decoding'!$AJ$72),$AD117&lt;=HEX2DEC('Address Decoding'!$AK$72)),H$6,IF(AND($AD117&gt;HEX2DEC('Address Decoding'!$AK$72),$AD117&lt;=HEX2DEC('Address Decoding'!$AL$72)),"MIRROR",""))</f>
        <v/>
      </c>
      <c r="I117" s="143" t="str">
        <f>IF(AND($AD117&gt;=HEX2DEC('Address Decoding'!$AJ$73),$AD117&lt;=HEX2DEC('Address Decoding'!$AK$73)),I$6,IF(AND($AD117&gt;HEX2DEC('Address Decoding'!$AK$73),$AD117&lt;=HEX2DEC('Address Decoding'!$AL$73)),"MIRROR",""))</f>
        <v/>
      </c>
      <c r="J117" s="143" t="str">
        <f>IF(AND($AD117&gt;=HEX2DEC('Address Decoding'!$AJ$74),$AD117&lt;=HEX2DEC('Address Decoding'!$AK$74)),J$6,IF(AND($AD117&gt;HEX2DEC('Address Decoding'!$AK$74),$AD117&lt;=HEX2DEC('Address Decoding'!$AL$74)),"MIRROR",""))</f>
        <v/>
      </c>
      <c r="K117" s="143" t="str">
        <f>IF(AND($AD117&gt;=HEX2DEC('Address Decoding'!$AJ$75),$AD117&lt;=HEX2DEC('Address Decoding'!$AK$75)),K$6,IF(AND($AD117&gt;HEX2DEC('Address Decoding'!$AK$75),$AD117&lt;=HEX2DEC('Address Decoding'!$AL$75)),"MIRROR",""))</f>
        <v/>
      </c>
      <c r="L117" s="143" t="str">
        <f>IF(AND($AD117&gt;=HEX2DEC('Address Decoding'!$AJ$76),$AD117&lt;=HEX2DEC('Address Decoding'!$AK$76)),L$6,IF(AND($AD117&gt;HEX2DEC('Address Decoding'!$AK$76),$AD117&lt;=HEX2DEC('Address Decoding'!$AL$76)),"MIRROR",""))</f>
        <v/>
      </c>
      <c r="M117" s="143" t="str">
        <f>IF(AND($AD117&gt;=HEX2DEC('Address Decoding'!$AJ$77),$AD117&lt;=HEX2DEC('Address Decoding'!$AK$77)),M$6,IF(AND($AD117&gt;HEX2DEC('Address Decoding'!$AK$77),$AD117&lt;=HEX2DEC('Address Decoding'!$AL$77)),"MIRROR",""))</f>
        <v/>
      </c>
      <c r="N117" s="144" t="str">
        <f>IF(AND($AD117&gt;=HEX2DEC('Address Decoding'!$AJ$78),$AD117&lt;=HEX2DEC('Address Decoding'!$AK$78)),N$6,IF(AND($AD117&gt;HEX2DEC('Address Decoding'!$AK$78),$AD117&lt;=HEX2DEC('Address Decoding'!$AL$78)),"MIRROR",""))</f>
        <v/>
      </c>
      <c r="O117" s="145" t="str">
        <f>IF(AND($AD117&gt;=HEX2DEC('Address Decoding'!$AJ$79),$AD117&lt;=HEX2DEC('Address Decoding'!$AK$79)),O$6,IF(AND($AD117&gt;HEX2DEC('Address Decoding'!$AK$79),$AD117&lt;=HEX2DEC('Address Decoding'!$AL$79)),"MIRROR",""))</f>
        <v/>
      </c>
      <c r="P117" s="145" t="str">
        <f>IF(AND($AD117&gt;=HEX2DEC('Address Decoding'!$AJ$80),$AD117&lt;=HEX2DEC('Address Decoding'!$AK$80)),P$6,IF(AND($AD117&gt;HEX2DEC('Address Decoding'!$AK$80),$AD117&lt;=HEX2DEC('Address Decoding'!$AL$80)),"MIRROR",""))</f>
        <v/>
      </c>
      <c r="Q117" s="145" t="str">
        <f>IF(AND($AD117&gt;=HEX2DEC('Address Decoding'!$AJ$81),$AD117&lt;=HEX2DEC('Address Decoding'!$AK$81)),Q$6,IF(AND($AD117&gt;HEX2DEC('Address Decoding'!$AK$81),$AD117&lt;=HEX2DEC('Address Decoding'!$AL$81)),"MIRROR",""))</f>
        <v/>
      </c>
      <c r="R117" s="145" t="str">
        <f>IF(AND($AD117&gt;=HEX2DEC('Address Decoding'!$AJ$82),$AD117&lt;=HEX2DEC('Address Decoding'!$AK$82)),R$6,IF(AND($AD117&gt;HEX2DEC('Address Decoding'!$AK$82),$AD117&lt;=HEX2DEC('Address Decoding'!$AL$82)),"MIRROR",""))</f>
        <v/>
      </c>
      <c r="S117" s="145" t="str">
        <f>IF(AND($AD117&gt;=HEX2DEC('Address Decoding'!$AJ$83),$AD117&lt;=HEX2DEC('Address Decoding'!$AK$83)),S$6,IF(AND($AD117&gt;HEX2DEC('Address Decoding'!$AK$83),$AD117&lt;=HEX2DEC('Address Decoding'!$AL$83)),"MIRROR",""))</f>
        <v/>
      </c>
      <c r="T117" s="145" t="str">
        <f>IF(AND($AD117&gt;=HEX2DEC('Address Decoding'!$AJ$84),$AD117&lt;=HEX2DEC('Address Decoding'!$AK$84)),T$6,IF(AND($AD117&gt;HEX2DEC('Address Decoding'!$AK$84),$AD117&lt;=HEX2DEC('Address Decoding'!$AL$84)),"MIRROR",""))</f>
        <v/>
      </c>
      <c r="U117" s="145" t="str">
        <f>IF(AND($AD117&gt;=HEX2DEC('Address Decoding'!$AJ$85),$AD117&lt;=HEX2DEC('Address Decoding'!$AK$85)),U$6,IF(AND($AD117&gt;HEX2DEC('Address Decoding'!$AK$85),$AD117&lt;=HEX2DEC('Address Decoding'!$AL$85)),"MIRROR",""))</f>
        <v/>
      </c>
      <c r="V117" s="145" t="str">
        <f>IF(AND($AD117&gt;=HEX2DEC('Address Decoding'!$AJ$86),$AD117&lt;=HEX2DEC('Address Decoding'!$AK$86)),V$6,IF(AND($AD117&gt;HEX2DEC('Address Decoding'!$AK$86),$AD117&lt;=HEX2DEC('Address Decoding'!$AL$86)),"MIRROR",""))</f>
        <v/>
      </c>
      <c r="W117" s="145" t="str">
        <f>IF(AND($AD117&gt;=HEX2DEC('Address Decoding'!$AJ$87),$AD117&lt;=HEX2DEC('Address Decoding'!$AK$87)),W$6,IF(AND($AD117&gt;HEX2DEC('Address Decoding'!$AK$87),$AD117&lt;=HEX2DEC('Address Decoding'!$AL$87)),"MIRROR",""))</f>
        <v/>
      </c>
      <c r="X117" s="146" t="str">
        <f>IF(AND($AD117&gt;=HEX2DEC('Address Decoding'!$AJ$88),$AD117&lt;=HEX2DEC('Address Decoding'!$AK$88)),X$6,IF(AND($AD117&gt;HEX2DEC('Address Decoding'!$AK$88),$AD117&lt;=HEX2DEC('Address Decoding'!$AL$88)),"MIRROR",""))</f>
        <v/>
      </c>
      <c r="Y117" s="142" t="str">
        <f>IF(AND($AD117&gt;=HEX2DEC('Address Decoding'!$AJ$89),$AD117&lt;=HEX2DEC('Address Decoding'!$AK$89)),Y$6,IF(AND($AD117&gt;HEX2DEC('Address Decoding'!$AK$89),$AD117&lt;=HEX2DEC('Address Decoding'!$AL$89)),"MIRROR",""))</f>
        <v/>
      </c>
      <c r="Z117" s="143" t="str">
        <f>IF(AND(HEX2DEC('Address Decoding'!$AJ$95)&gt;=$AD117,HEX2DEC('Address Decoding'!$AK$95)&lt;=$AD118),Z$6,"")</f>
        <v/>
      </c>
      <c r="AA117" s="144" t="str">
        <f>IF(AND(HEX2DEC('Address Decoding'!$AJ$96)&gt;=$AD117,HEX2DEC('Address Decoding'!$AK$96)&lt;=$AD118),AA$6,"")</f>
        <v/>
      </c>
      <c r="AB117" s="130" t="str">
        <f t="shared" si="10"/>
        <v>OK</v>
      </c>
      <c r="AD117" s="162">
        <f t="shared" si="15"/>
        <v>56320</v>
      </c>
      <c r="AE117" s="163">
        <f t="shared" si="12"/>
        <v>0</v>
      </c>
    </row>
    <row r="118" spans="2:31">
      <c r="B118" s="139" t="str">
        <f t="shared" si="13"/>
        <v>0000DE00</v>
      </c>
      <c r="C118" s="140" t="s">
        <v>50</v>
      </c>
      <c r="D118" s="141" t="str">
        <f t="shared" si="14"/>
        <v>0000DFFF</v>
      </c>
      <c r="E118" s="142" t="str">
        <f>IF(AND($AD118&gt;=HEX2DEC('Address Decoding'!$AJ$69),$AD118&lt;=HEX2DEC('Address Decoding'!$AK$69)),E$6,IF(AND($AD118&gt;HEX2DEC('Address Decoding'!$AK$69),$AD118&lt;=HEX2DEC('Address Decoding'!$AL$69)),"MIRROR",""))</f>
        <v/>
      </c>
      <c r="F118" s="143" t="str">
        <f>IF(AND($AD118&gt;=HEX2DEC('Address Decoding'!$AJ$70),$AD118&lt;=HEX2DEC('Address Decoding'!$AK$70)),F$6,IF(AND($AD118&gt;HEX2DEC('Address Decoding'!$AK$70),$AD118&lt;=HEX2DEC('Address Decoding'!$AL$70)),"MIRROR",""))</f>
        <v/>
      </c>
      <c r="G118" s="143" t="str">
        <f>IF(AND($AD118&gt;=HEX2DEC('Address Decoding'!$AJ$71),$AD118&lt;=HEX2DEC('Address Decoding'!$AK$71)),G$6,IF(AND($AD118&gt;HEX2DEC('Address Decoding'!$AK$71),$AD118&lt;=HEX2DEC('Address Decoding'!$AL$71)),"MIRROR",""))</f>
        <v/>
      </c>
      <c r="H118" s="143" t="str">
        <f>IF(AND($AD118&gt;=HEX2DEC('Address Decoding'!$AJ$72),$AD118&lt;=HEX2DEC('Address Decoding'!$AK$72)),H$6,IF(AND($AD118&gt;HEX2DEC('Address Decoding'!$AK$72),$AD118&lt;=HEX2DEC('Address Decoding'!$AL$72)),"MIRROR",""))</f>
        <v/>
      </c>
      <c r="I118" s="143" t="str">
        <f>IF(AND($AD118&gt;=HEX2DEC('Address Decoding'!$AJ$73),$AD118&lt;=HEX2DEC('Address Decoding'!$AK$73)),I$6,IF(AND($AD118&gt;HEX2DEC('Address Decoding'!$AK$73),$AD118&lt;=HEX2DEC('Address Decoding'!$AL$73)),"MIRROR",""))</f>
        <v/>
      </c>
      <c r="J118" s="143" t="str">
        <f>IF(AND($AD118&gt;=HEX2DEC('Address Decoding'!$AJ$74),$AD118&lt;=HEX2DEC('Address Decoding'!$AK$74)),J$6,IF(AND($AD118&gt;HEX2DEC('Address Decoding'!$AK$74),$AD118&lt;=HEX2DEC('Address Decoding'!$AL$74)),"MIRROR",""))</f>
        <v/>
      </c>
      <c r="K118" s="143" t="str">
        <f>IF(AND($AD118&gt;=HEX2DEC('Address Decoding'!$AJ$75),$AD118&lt;=HEX2DEC('Address Decoding'!$AK$75)),K$6,IF(AND($AD118&gt;HEX2DEC('Address Decoding'!$AK$75),$AD118&lt;=HEX2DEC('Address Decoding'!$AL$75)),"MIRROR",""))</f>
        <v/>
      </c>
      <c r="L118" s="143" t="str">
        <f>IF(AND($AD118&gt;=HEX2DEC('Address Decoding'!$AJ$76),$AD118&lt;=HEX2DEC('Address Decoding'!$AK$76)),L$6,IF(AND($AD118&gt;HEX2DEC('Address Decoding'!$AK$76),$AD118&lt;=HEX2DEC('Address Decoding'!$AL$76)),"MIRROR",""))</f>
        <v/>
      </c>
      <c r="M118" s="143" t="str">
        <f>IF(AND($AD118&gt;=HEX2DEC('Address Decoding'!$AJ$77),$AD118&lt;=HEX2DEC('Address Decoding'!$AK$77)),M$6,IF(AND($AD118&gt;HEX2DEC('Address Decoding'!$AK$77),$AD118&lt;=HEX2DEC('Address Decoding'!$AL$77)),"MIRROR",""))</f>
        <v/>
      </c>
      <c r="N118" s="144" t="str">
        <f>IF(AND($AD118&gt;=HEX2DEC('Address Decoding'!$AJ$78),$AD118&lt;=HEX2DEC('Address Decoding'!$AK$78)),N$6,IF(AND($AD118&gt;HEX2DEC('Address Decoding'!$AK$78),$AD118&lt;=HEX2DEC('Address Decoding'!$AL$78)),"MIRROR",""))</f>
        <v/>
      </c>
      <c r="O118" s="145" t="str">
        <f>IF(AND($AD118&gt;=HEX2DEC('Address Decoding'!$AJ$79),$AD118&lt;=HEX2DEC('Address Decoding'!$AK$79)),O$6,IF(AND($AD118&gt;HEX2DEC('Address Decoding'!$AK$79),$AD118&lt;=HEX2DEC('Address Decoding'!$AL$79)),"MIRROR",""))</f>
        <v/>
      </c>
      <c r="P118" s="145" t="str">
        <f>IF(AND($AD118&gt;=HEX2DEC('Address Decoding'!$AJ$80),$AD118&lt;=HEX2DEC('Address Decoding'!$AK$80)),P$6,IF(AND($AD118&gt;HEX2DEC('Address Decoding'!$AK$80),$AD118&lt;=HEX2DEC('Address Decoding'!$AL$80)),"MIRROR",""))</f>
        <v/>
      </c>
      <c r="Q118" s="145" t="str">
        <f>IF(AND($AD118&gt;=HEX2DEC('Address Decoding'!$AJ$81),$AD118&lt;=HEX2DEC('Address Decoding'!$AK$81)),Q$6,IF(AND($AD118&gt;HEX2DEC('Address Decoding'!$AK$81),$AD118&lt;=HEX2DEC('Address Decoding'!$AL$81)),"MIRROR",""))</f>
        <v/>
      </c>
      <c r="R118" s="145" t="str">
        <f>IF(AND($AD118&gt;=HEX2DEC('Address Decoding'!$AJ$82),$AD118&lt;=HEX2DEC('Address Decoding'!$AK$82)),R$6,IF(AND($AD118&gt;HEX2DEC('Address Decoding'!$AK$82),$AD118&lt;=HEX2DEC('Address Decoding'!$AL$82)),"MIRROR",""))</f>
        <v/>
      </c>
      <c r="S118" s="145" t="str">
        <f>IF(AND($AD118&gt;=HEX2DEC('Address Decoding'!$AJ$83),$AD118&lt;=HEX2DEC('Address Decoding'!$AK$83)),S$6,IF(AND($AD118&gt;HEX2DEC('Address Decoding'!$AK$83),$AD118&lt;=HEX2DEC('Address Decoding'!$AL$83)),"MIRROR",""))</f>
        <v/>
      </c>
      <c r="T118" s="145" t="str">
        <f>IF(AND($AD118&gt;=HEX2DEC('Address Decoding'!$AJ$84),$AD118&lt;=HEX2DEC('Address Decoding'!$AK$84)),T$6,IF(AND($AD118&gt;HEX2DEC('Address Decoding'!$AK$84),$AD118&lt;=HEX2DEC('Address Decoding'!$AL$84)),"MIRROR",""))</f>
        <v/>
      </c>
      <c r="U118" s="145" t="str">
        <f>IF(AND($AD118&gt;=HEX2DEC('Address Decoding'!$AJ$85),$AD118&lt;=HEX2DEC('Address Decoding'!$AK$85)),U$6,IF(AND($AD118&gt;HEX2DEC('Address Decoding'!$AK$85),$AD118&lt;=HEX2DEC('Address Decoding'!$AL$85)),"MIRROR",""))</f>
        <v/>
      </c>
      <c r="V118" s="145" t="str">
        <f>IF(AND($AD118&gt;=HEX2DEC('Address Decoding'!$AJ$86),$AD118&lt;=HEX2DEC('Address Decoding'!$AK$86)),V$6,IF(AND($AD118&gt;HEX2DEC('Address Decoding'!$AK$86),$AD118&lt;=HEX2DEC('Address Decoding'!$AL$86)),"MIRROR",""))</f>
        <v/>
      </c>
      <c r="W118" s="145" t="str">
        <f>IF(AND($AD118&gt;=HEX2DEC('Address Decoding'!$AJ$87),$AD118&lt;=HEX2DEC('Address Decoding'!$AK$87)),W$6,IF(AND($AD118&gt;HEX2DEC('Address Decoding'!$AK$87),$AD118&lt;=HEX2DEC('Address Decoding'!$AL$87)),"MIRROR",""))</f>
        <v/>
      </c>
      <c r="X118" s="146" t="str">
        <f>IF(AND($AD118&gt;=HEX2DEC('Address Decoding'!$AJ$88),$AD118&lt;=HEX2DEC('Address Decoding'!$AK$88)),X$6,IF(AND($AD118&gt;HEX2DEC('Address Decoding'!$AK$88),$AD118&lt;=HEX2DEC('Address Decoding'!$AL$88)),"MIRROR",""))</f>
        <v/>
      </c>
      <c r="Y118" s="142" t="str">
        <f>IF(AND($AD118&gt;=HEX2DEC('Address Decoding'!$AJ$89),$AD118&lt;=HEX2DEC('Address Decoding'!$AK$89)),Y$6,IF(AND($AD118&gt;HEX2DEC('Address Decoding'!$AK$89),$AD118&lt;=HEX2DEC('Address Decoding'!$AL$89)),"MIRROR",""))</f>
        <v/>
      </c>
      <c r="Z118" s="143" t="str">
        <f>IF(AND(HEX2DEC('Address Decoding'!$AJ$95)&gt;=$AD118,HEX2DEC('Address Decoding'!$AK$95)&lt;=$AD119),Z$6,"")</f>
        <v/>
      </c>
      <c r="AA118" s="144" t="str">
        <f>IF(AND(HEX2DEC('Address Decoding'!$AJ$96)&gt;=$AD118,HEX2DEC('Address Decoding'!$AK$96)&lt;=$AD119),AA$6,"")</f>
        <v/>
      </c>
      <c r="AB118" s="130" t="str">
        <f t="shared" si="10"/>
        <v>OK</v>
      </c>
      <c r="AD118" s="162">
        <f t="shared" si="15"/>
        <v>56832</v>
      </c>
      <c r="AE118" s="163">
        <f t="shared" si="12"/>
        <v>0</v>
      </c>
    </row>
    <row r="119" spans="2:31">
      <c r="B119" s="139" t="str">
        <f t="shared" si="13"/>
        <v>0000E000</v>
      </c>
      <c r="C119" s="140" t="s">
        <v>50</v>
      </c>
      <c r="D119" s="141" t="str">
        <f t="shared" si="14"/>
        <v>0000E1FF</v>
      </c>
      <c r="E119" s="142" t="str">
        <f>IF(AND($AD119&gt;=HEX2DEC('Address Decoding'!$AJ$69),$AD119&lt;=HEX2DEC('Address Decoding'!$AK$69)),E$6,IF(AND($AD119&gt;HEX2DEC('Address Decoding'!$AK$69),$AD119&lt;=HEX2DEC('Address Decoding'!$AL$69)),"MIRROR",""))</f>
        <v/>
      </c>
      <c r="F119" s="143" t="str">
        <f>IF(AND($AD119&gt;=HEX2DEC('Address Decoding'!$AJ$70),$AD119&lt;=HEX2DEC('Address Decoding'!$AK$70)),F$6,IF(AND($AD119&gt;HEX2DEC('Address Decoding'!$AK$70),$AD119&lt;=HEX2DEC('Address Decoding'!$AL$70)),"MIRROR",""))</f>
        <v/>
      </c>
      <c r="G119" s="143" t="str">
        <f>IF(AND($AD119&gt;=HEX2DEC('Address Decoding'!$AJ$71),$AD119&lt;=HEX2DEC('Address Decoding'!$AK$71)),G$6,IF(AND($AD119&gt;HEX2DEC('Address Decoding'!$AK$71),$AD119&lt;=HEX2DEC('Address Decoding'!$AL$71)),"MIRROR",""))</f>
        <v/>
      </c>
      <c r="H119" s="143" t="str">
        <f>IF(AND($AD119&gt;=HEX2DEC('Address Decoding'!$AJ$72),$AD119&lt;=HEX2DEC('Address Decoding'!$AK$72)),H$6,IF(AND($AD119&gt;HEX2DEC('Address Decoding'!$AK$72),$AD119&lt;=HEX2DEC('Address Decoding'!$AL$72)),"MIRROR",""))</f>
        <v/>
      </c>
      <c r="I119" s="143" t="str">
        <f>IF(AND($AD119&gt;=HEX2DEC('Address Decoding'!$AJ$73),$AD119&lt;=HEX2DEC('Address Decoding'!$AK$73)),I$6,IF(AND($AD119&gt;HEX2DEC('Address Decoding'!$AK$73),$AD119&lt;=HEX2DEC('Address Decoding'!$AL$73)),"MIRROR",""))</f>
        <v/>
      </c>
      <c r="J119" s="143" t="str">
        <f>IF(AND($AD119&gt;=HEX2DEC('Address Decoding'!$AJ$74),$AD119&lt;=HEX2DEC('Address Decoding'!$AK$74)),J$6,IF(AND($AD119&gt;HEX2DEC('Address Decoding'!$AK$74),$AD119&lt;=HEX2DEC('Address Decoding'!$AL$74)),"MIRROR",""))</f>
        <v/>
      </c>
      <c r="K119" s="143" t="str">
        <f>IF(AND($AD119&gt;=HEX2DEC('Address Decoding'!$AJ$75),$AD119&lt;=HEX2DEC('Address Decoding'!$AK$75)),K$6,IF(AND($AD119&gt;HEX2DEC('Address Decoding'!$AK$75),$AD119&lt;=HEX2DEC('Address Decoding'!$AL$75)),"MIRROR",""))</f>
        <v/>
      </c>
      <c r="L119" s="143" t="str">
        <f>IF(AND($AD119&gt;=HEX2DEC('Address Decoding'!$AJ$76),$AD119&lt;=HEX2DEC('Address Decoding'!$AK$76)),L$6,IF(AND($AD119&gt;HEX2DEC('Address Decoding'!$AK$76),$AD119&lt;=HEX2DEC('Address Decoding'!$AL$76)),"MIRROR",""))</f>
        <v/>
      </c>
      <c r="M119" s="143" t="str">
        <f>IF(AND($AD119&gt;=HEX2DEC('Address Decoding'!$AJ$77),$AD119&lt;=HEX2DEC('Address Decoding'!$AK$77)),M$6,IF(AND($AD119&gt;HEX2DEC('Address Decoding'!$AK$77),$AD119&lt;=HEX2DEC('Address Decoding'!$AL$77)),"MIRROR",""))</f>
        <v/>
      </c>
      <c r="N119" s="144" t="str">
        <f>IF(AND($AD119&gt;=HEX2DEC('Address Decoding'!$AJ$78),$AD119&lt;=HEX2DEC('Address Decoding'!$AK$78)),N$6,IF(AND($AD119&gt;HEX2DEC('Address Decoding'!$AK$78),$AD119&lt;=HEX2DEC('Address Decoding'!$AL$78)),"MIRROR",""))</f>
        <v/>
      </c>
      <c r="O119" s="145" t="str">
        <f>IF(AND($AD119&gt;=HEX2DEC('Address Decoding'!$AJ$79),$AD119&lt;=HEX2DEC('Address Decoding'!$AK$79)),O$6,IF(AND($AD119&gt;HEX2DEC('Address Decoding'!$AK$79),$AD119&lt;=HEX2DEC('Address Decoding'!$AL$79)),"MIRROR",""))</f>
        <v/>
      </c>
      <c r="P119" s="145" t="str">
        <f>IF(AND($AD119&gt;=HEX2DEC('Address Decoding'!$AJ$80),$AD119&lt;=HEX2DEC('Address Decoding'!$AK$80)),P$6,IF(AND($AD119&gt;HEX2DEC('Address Decoding'!$AK$80),$AD119&lt;=HEX2DEC('Address Decoding'!$AL$80)),"MIRROR",""))</f>
        <v/>
      </c>
      <c r="Q119" s="145" t="str">
        <f>IF(AND($AD119&gt;=HEX2DEC('Address Decoding'!$AJ$81),$AD119&lt;=HEX2DEC('Address Decoding'!$AK$81)),Q$6,IF(AND($AD119&gt;HEX2DEC('Address Decoding'!$AK$81),$AD119&lt;=HEX2DEC('Address Decoding'!$AL$81)),"MIRROR",""))</f>
        <v/>
      </c>
      <c r="R119" s="145" t="str">
        <f>IF(AND($AD119&gt;=HEX2DEC('Address Decoding'!$AJ$82),$AD119&lt;=HEX2DEC('Address Decoding'!$AK$82)),R$6,IF(AND($AD119&gt;HEX2DEC('Address Decoding'!$AK$82),$AD119&lt;=HEX2DEC('Address Decoding'!$AL$82)),"MIRROR",""))</f>
        <v/>
      </c>
      <c r="S119" s="145" t="str">
        <f>IF(AND($AD119&gt;=HEX2DEC('Address Decoding'!$AJ$83),$AD119&lt;=HEX2DEC('Address Decoding'!$AK$83)),S$6,IF(AND($AD119&gt;HEX2DEC('Address Decoding'!$AK$83),$AD119&lt;=HEX2DEC('Address Decoding'!$AL$83)),"MIRROR",""))</f>
        <v/>
      </c>
      <c r="T119" s="145" t="str">
        <f>IF(AND($AD119&gt;=HEX2DEC('Address Decoding'!$AJ$84),$AD119&lt;=HEX2DEC('Address Decoding'!$AK$84)),T$6,IF(AND($AD119&gt;HEX2DEC('Address Decoding'!$AK$84),$AD119&lt;=HEX2DEC('Address Decoding'!$AL$84)),"MIRROR",""))</f>
        <v/>
      </c>
      <c r="U119" s="145" t="str">
        <f>IF(AND($AD119&gt;=HEX2DEC('Address Decoding'!$AJ$85),$AD119&lt;=HEX2DEC('Address Decoding'!$AK$85)),U$6,IF(AND($AD119&gt;HEX2DEC('Address Decoding'!$AK$85),$AD119&lt;=HEX2DEC('Address Decoding'!$AL$85)),"MIRROR",""))</f>
        <v/>
      </c>
      <c r="V119" s="145" t="str">
        <f>IF(AND($AD119&gt;=HEX2DEC('Address Decoding'!$AJ$86),$AD119&lt;=HEX2DEC('Address Decoding'!$AK$86)),V$6,IF(AND($AD119&gt;HEX2DEC('Address Decoding'!$AK$86),$AD119&lt;=HEX2DEC('Address Decoding'!$AL$86)),"MIRROR",""))</f>
        <v/>
      </c>
      <c r="W119" s="145" t="str">
        <f>IF(AND($AD119&gt;=HEX2DEC('Address Decoding'!$AJ$87),$AD119&lt;=HEX2DEC('Address Decoding'!$AK$87)),W$6,IF(AND($AD119&gt;HEX2DEC('Address Decoding'!$AK$87),$AD119&lt;=HEX2DEC('Address Decoding'!$AL$87)),"MIRROR",""))</f>
        <v>VRAM_SPRITE_IMAGES</v>
      </c>
      <c r="X119" s="146" t="str">
        <f>IF(AND($AD119&gt;=HEX2DEC('Address Decoding'!$AJ$88),$AD119&lt;=HEX2DEC('Address Decoding'!$AK$88)),X$6,IF(AND($AD119&gt;HEX2DEC('Address Decoding'!$AK$88),$AD119&lt;=HEX2DEC('Address Decoding'!$AL$88)),"MIRROR",""))</f>
        <v/>
      </c>
      <c r="Y119" s="142" t="str">
        <f>IF(AND($AD119&gt;=HEX2DEC('Address Decoding'!$AJ$89),$AD119&lt;=HEX2DEC('Address Decoding'!$AK$89)),Y$6,IF(AND($AD119&gt;HEX2DEC('Address Decoding'!$AK$89),$AD119&lt;=HEX2DEC('Address Decoding'!$AL$89)),"MIRROR",""))</f>
        <v/>
      </c>
      <c r="Z119" s="143" t="str">
        <f>IF(AND(HEX2DEC('Address Decoding'!$AJ$95)&gt;=$AD119,HEX2DEC('Address Decoding'!$AK$95)&lt;=$AD120),Z$6,"")</f>
        <v/>
      </c>
      <c r="AA119" s="144" t="str">
        <f>IF(AND(HEX2DEC('Address Decoding'!$AJ$96)&gt;=$AD119,HEX2DEC('Address Decoding'!$AK$96)&lt;=$AD120),AA$6,"")</f>
        <v/>
      </c>
      <c r="AB119" s="130" t="str">
        <f t="shared" si="10"/>
        <v>OK</v>
      </c>
      <c r="AD119" s="162">
        <f t="shared" si="15"/>
        <v>57344</v>
      </c>
      <c r="AE119" s="163">
        <f t="shared" si="12"/>
        <v>1</v>
      </c>
    </row>
    <row r="120" spans="2:31">
      <c r="B120" s="139" t="str">
        <f t="shared" si="13"/>
        <v>0000E200</v>
      </c>
      <c r="C120" s="140" t="s">
        <v>50</v>
      </c>
      <c r="D120" s="141" t="str">
        <f t="shared" si="14"/>
        <v>0000E3FF</v>
      </c>
      <c r="E120" s="142" t="str">
        <f>IF(AND($AD120&gt;=HEX2DEC('Address Decoding'!$AJ$69),$AD120&lt;=HEX2DEC('Address Decoding'!$AK$69)),E$6,IF(AND($AD120&gt;HEX2DEC('Address Decoding'!$AK$69),$AD120&lt;=HEX2DEC('Address Decoding'!$AL$69)),"MIRROR",""))</f>
        <v/>
      </c>
      <c r="F120" s="143" t="str">
        <f>IF(AND($AD120&gt;=HEX2DEC('Address Decoding'!$AJ$70),$AD120&lt;=HEX2DEC('Address Decoding'!$AK$70)),F$6,IF(AND($AD120&gt;HEX2DEC('Address Decoding'!$AK$70),$AD120&lt;=HEX2DEC('Address Decoding'!$AL$70)),"MIRROR",""))</f>
        <v/>
      </c>
      <c r="G120" s="143" t="str">
        <f>IF(AND($AD120&gt;=HEX2DEC('Address Decoding'!$AJ$71),$AD120&lt;=HEX2DEC('Address Decoding'!$AK$71)),G$6,IF(AND($AD120&gt;HEX2DEC('Address Decoding'!$AK$71),$AD120&lt;=HEX2DEC('Address Decoding'!$AL$71)),"MIRROR",""))</f>
        <v/>
      </c>
      <c r="H120" s="143" t="str">
        <f>IF(AND($AD120&gt;=HEX2DEC('Address Decoding'!$AJ$72),$AD120&lt;=HEX2DEC('Address Decoding'!$AK$72)),H$6,IF(AND($AD120&gt;HEX2DEC('Address Decoding'!$AK$72),$AD120&lt;=HEX2DEC('Address Decoding'!$AL$72)),"MIRROR",""))</f>
        <v/>
      </c>
      <c r="I120" s="143" t="str">
        <f>IF(AND($AD120&gt;=HEX2DEC('Address Decoding'!$AJ$73),$AD120&lt;=HEX2DEC('Address Decoding'!$AK$73)),I$6,IF(AND($AD120&gt;HEX2DEC('Address Decoding'!$AK$73),$AD120&lt;=HEX2DEC('Address Decoding'!$AL$73)),"MIRROR",""))</f>
        <v/>
      </c>
      <c r="J120" s="143" t="str">
        <f>IF(AND($AD120&gt;=HEX2DEC('Address Decoding'!$AJ$74),$AD120&lt;=HEX2DEC('Address Decoding'!$AK$74)),J$6,IF(AND($AD120&gt;HEX2DEC('Address Decoding'!$AK$74),$AD120&lt;=HEX2DEC('Address Decoding'!$AL$74)),"MIRROR",""))</f>
        <v/>
      </c>
      <c r="K120" s="143" t="str">
        <f>IF(AND($AD120&gt;=HEX2DEC('Address Decoding'!$AJ$75),$AD120&lt;=HEX2DEC('Address Decoding'!$AK$75)),K$6,IF(AND($AD120&gt;HEX2DEC('Address Decoding'!$AK$75),$AD120&lt;=HEX2DEC('Address Decoding'!$AL$75)),"MIRROR",""))</f>
        <v/>
      </c>
      <c r="L120" s="143" t="str">
        <f>IF(AND($AD120&gt;=HEX2DEC('Address Decoding'!$AJ$76),$AD120&lt;=HEX2DEC('Address Decoding'!$AK$76)),L$6,IF(AND($AD120&gt;HEX2DEC('Address Decoding'!$AK$76),$AD120&lt;=HEX2DEC('Address Decoding'!$AL$76)),"MIRROR",""))</f>
        <v/>
      </c>
      <c r="M120" s="143" t="str">
        <f>IF(AND($AD120&gt;=HEX2DEC('Address Decoding'!$AJ$77),$AD120&lt;=HEX2DEC('Address Decoding'!$AK$77)),M$6,IF(AND($AD120&gt;HEX2DEC('Address Decoding'!$AK$77),$AD120&lt;=HEX2DEC('Address Decoding'!$AL$77)),"MIRROR",""))</f>
        <v/>
      </c>
      <c r="N120" s="144" t="str">
        <f>IF(AND($AD120&gt;=HEX2DEC('Address Decoding'!$AJ$78),$AD120&lt;=HEX2DEC('Address Decoding'!$AK$78)),N$6,IF(AND($AD120&gt;HEX2DEC('Address Decoding'!$AK$78),$AD120&lt;=HEX2DEC('Address Decoding'!$AL$78)),"MIRROR",""))</f>
        <v/>
      </c>
      <c r="O120" s="145" t="str">
        <f>IF(AND($AD120&gt;=HEX2DEC('Address Decoding'!$AJ$79),$AD120&lt;=HEX2DEC('Address Decoding'!$AK$79)),O$6,IF(AND($AD120&gt;HEX2DEC('Address Decoding'!$AK$79),$AD120&lt;=HEX2DEC('Address Decoding'!$AL$79)),"MIRROR",""))</f>
        <v/>
      </c>
      <c r="P120" s="145" t="str">
        <f>IF(AND($AD120&gt;=HEX2DEC('Address Decoding'!$AJ$80),$AD120&lt;=HEX2DEC('Address Decoding'!$AK$80)),P$6,IF(AND($AD120&gt;HEX2DEC('Address Decoding'!$AK$80),$AD120&lt;=HEX2DEC('Address Decoding'!$AL$80)),"MIRROR",""))</f>
        <v/>
      </c>
      <c r="Q120" s="145" t="str">
        <f>IF(AND($AD120&gt;=HEX2DEC('Address Decoding'!$AJ$81),$AD120&lt;=HEX2DEC('Address Decoding'!$AK$81)),Q$6,IF(AND($AD120&gt;HEX2DEC('Address Decoding'!$AK$81),$AD120&lt;=HEX2DEC('Address Decoding'!$AL$81)),"MIRROR",""))</f>
        <v/>
      </c>
      <c r="R120" s="145" t="str">
        <f>IF(AND($AD120&gt;=HEX2DEC('Address Decoding'!$AJ$82),$AD120&lt;=HEX2DEC('Address Decoding'!$AK$82)),R$6,IF(AND($AD120&gt;HEX2DEC('Address Decoding'!$AK$82),$AD120&lt;=HEX2DEC('Address Decoding'!$AL$82)),"MIRROR",""))</f>
        <v/>
      </c>
      <c r="S120" s="145" t="str">
        <f>IF(AND($AD120&gt;=HEX2DEC('Address Decoding'!$AJ$83),$AD120&lt;=HEX2DEC('Address Decoding'!$AK$83)),S$6,IF(AND($AD120&gt;HEX2DEC('Address Decoding'!$AK$83),$AD120&lt;=HEX2DEC('Address Decoding'!$AL$83)),"MIRROR",""))</f>
        <v/>
      </c>
      <c r="T120" s="145" t="str">
        <f>IF(AND($AD120&gt;=HEX2DEC('Address Decoding'!$AJ$84),$AD120&lt;=HEX2DEC('Address Decoding'!$AK$84)),T$6,IF(AND($AD120&gt;HEX2DEC('Address Decoding'!$AK$84),$AD120&lt;=HEX2DEC('Address Decoding'!$AL$84)),"MIRROR",""))</f>
        <v/>
      </c>
      <c r="U120" s="145" t="str">
        <f>IF(AND($AD120&gt;=HEX2DEC('Address Decoding'!$AJ$85),$AD120&lt;=HEX2DEC('Address Decoding'!$AK$85)),U$6,IF(AND($AD120&gt;HEX2DEC('Address Decoding'!$AK$85),$AD120&lt;=HEX2DEC('Address Decoding'!$AL$85)),"MIRROR",""))</f>
        <v/>
      </c>
      <c r="V120" s="145" t="str">
        <f>IF(AND($AD120&gt;=HEX2DEC('Address Decoding'!$AJ$86),$AD120&lt;=HEX2DEC('Address Decoding'!$AK$86)),V$6,IF(AND($AD120&gt;HEX2DEC('Address Decoding'!$AK$86),$AD120&lt;=HEX2DEC('Address Decoding'!$AL$86)),"MIRROR",""))</f>
        <v/>
      </c>
      <c r="W120" s="145" t="str">
        <f>IF(AND($AD120&gt;=HEX2DEC('Address Decoding'!$AJ$87),$AD120&lt;=HEX2DEC('Address Decoding'!$AK$87)),W$6,IF(AND($AD120&gt;HEX2DEC('Address Decoding'!$AK$87),$AD120&lt;=HEX2DEC('Address Decoding'!$AL$87)),"MIRROR",""))</f>
        <v>VRAM_SPRITE_IMAGES</v>
      </c>
      <c r="X120" s="146" t="str">
        <f>IF(AND($AD120&gt;=HEX2DEC('Address Decoding'!$AJ$88),$AD120&lt;=HEX2DEC('Address Decoding'!$AK$88)),X$6,IF(AND($AD120&gt;HEX2DEC('Address Decoding'!$AK$88),$AD120&lt;=HEX2DEC('Address Decoding'!$AL$88)),"MIRROR",""))</f>
        <v/>
      </c>
      <c r="Y120" s="142" t="str">
        <f>IF(AND($AD120&gt;=HEX2DEC('Address Decoding'!$AJ$89),$AD120&lt;=HEX2DEC('Address Decoding'!$AK$89)),Y$6,IF(AND($AD120&gt;HEX2DEC('Address Decoding'!$AK$89),$AD120&lt;=HEX2DEC('Address Decoding'!$AL$89)),"MIRROR",""))</f>
        <v/>
      </c>
      <c r="Z120" s="143" t="str">
        <f>IF(AND(HEX2DEC('Address Decoding'!$AJ$95)&gt;=$AD120,HEX2DEC('Address Decoding'!$AK$95)&lt;=$AD121),Z$6,"")</f>
        <v/>
      </c>
      <c r="AA120" s="144" t="str">
        <f>IF(AND(HEX2DEC('Address Decoding'!$AJ$96)&gt;=$AD120,HEX2DEC('Address Decoding'!$AK$96)&lt;=$AD121),AA$6,"")</f>
        <v/>
      </c>
      <c r="AB120" s="130" t="str">
        <f t="shared" si="10"/>
        <v>OK</v>
      </c>
      <c r="AD120" s="162">
        <f t="shared" si="15"/>
        <v>57856</v>
      </c>
      <c r="AE120" s="163">
        <f t="shared" si="12"/>
        <v>1</v>
      </c>
    </row>
    <row r="121" spans="2:31">
      <c r="B121" s="139" t="str">
        <f t="shared" si="13"/>
        <v>0000E400</v>
      </c>
      <c r="C121" s="140" t="s">
        <v>50</v>
      </c>
      <c r="D121" s="141" t="str">
        <f t="shared" si="14"/>
        <v>0000E5FF</v>
      </c>
      <c r="E121" s="142" t="str">
        <f>IF(AND($AD121&gt;=HEX2DEC('Address Decoding'!$AJ$69),$AD121&lt;=HEX2DEC('Address Decoding'!$AK$69)),E$6,IF(AND($AD121&gt;HEX2DEC('Address Decoding'!$AK$69),$AD121&lt;=HEX2DEC('Address Decoding'!$AL$69)),"MIRROR",""))</f>
        <v/>
      </c>
      <c r="F121" s="143" t="str">
        <f>IF(AND($AD121&gt;=HEX2DEC('Address Decoding'!$AJ$70),$AD121&lt;=HEX2DEC('Address Decoding'!$AK$70)),F$6,IF(AND($AD121&gt;HEX2DEC('Address Decoding'!$AK$70),$AD121&lt;=HEX2DEC('Address Decoding'!$AL$70)),"MIRROR",""))</f>
        <v/>
      </c>
      <c r="G121" s="143" t="str">
        <f>IF(AND($AD121&gt;=HEX2DEC('Address Decoding'!$AJ$71),$AD121&lt;=HEX2DEC('Address Decoding'!$AK$71)),G$6,IF(AND($AD121&gt;HEX2DEC('Address Decoding'!$AK$71),$AD121&lt;=HEX2DEC('Address Decoding'!$AL$71)),"MIRROR",""))</f>
        <v/>
      </c>
      <c r="H121" s="143" t="str">
        <f>IF(AND($AD121&gt;=HEX2DEC('Address Decoding'!$AJ$72),$AD121&lt;=HEX2DEC('Address Decoding'!$AK$72)),H$6,IF(AND($AD121&gt;HEX2DEC('Address Decoding'!$AK$72),$AD121&lt;=HEX2DEC('Address Decoding'!$AL$72)),"MIRROR",""))</f>
        <v/>
      </c>
      <c r="I121" s="143" t="str">
        <f>IF(AND($AD121&gt;=HEX2DEC('Address Decoding'!$AJ$73),$AD121&lt;=HEX2DEC('Address Decoding'!$AK$73)),I$6,IF(AND($AD121&gt;HEX2DEC('Address Decoding'!$AK$73),$AD121&lt;=HEX2DEC('Address Decoding'!$AL$73)),"MIRROR",""))</f>
        <v/>
      </c>
      <c r="J121" s="143" t="str">
        <f>IF(AND($AD121&gt;=HEX2DEC('Address Decoding'!$AJ$74),$AD121&lt;=HEX2DEC('Address Decoding'!$AK$74)),J$6,IF(AND($AD121&gt;HEX2DEC('Address Decoding'!$AK$74),$AD121&lt;=HEX2DEC('Address Decoding'!$AL$74)),"MIRROR",""))</f>
        <v/>
      </c>
      <c r="K121" s="143" t="str">
        <f>IF(AND($AD121&gt;=HEX2DEC('Address Decoding'!$AJ$75),$AD121&lt;=HEX2DEC('Address Decoding'!$AK$75)),K$6,IF(AND($AD121&gt;HEX2DEC('Address Decoding'!$AK$75),$AD121&lt;=HEX2DEC('Address Decoding'!$AL$75)),"MIRROR",""))</f>
        <v/>
      </c>
      <c r="L121" s="143" t="str">
        <f>IF(AND($AD121&gt;=HEX2DEC('Address Decoding'!$AJ$76),$AD121&lt;=HEX2DEC('Address Decoding'!$AK$76)),L$6,IF(AND($AD121&gt;HEX2DEC('Address Decoding'!$AK$76),$AD121&lt;=HEX2DEC('Address Decoding'!$AL$76)),"MIRROR",""))</f>
        <v/>
      </c>
      <c r="M121" s="143" t="str">
        <f>IF(AND($AD121&gt;=HEX2DEC('Address Decoding'!$AJ$77),$AD121&lt;=HEX2DEC('Address Decoding'!$AK$77)),M$6,IF(AND($AD121&gt;HEX2DEC('Address Decoding'!$AK$77),$AD121&lt;=HEX2DEC('Address Decoding'!$AL$77)),"MIRROR",""))</f>
        <v/>
      </c>
      <c r="N121" s="144" t="str">
        <f>IF(AND($AD121&gt;=HEX2DEC('Address Decoding'!$AJ$78),$AD121&lt;=HEX2DEC('Address Decoding'!$AK$78)),N$6,IF(AND($AD121&gt;HEX2DEC('Address Decoding'!$AK$78),$AD121&lt;=HEX2DEC('Address Decoding'!$AL$78)),"MIRROR",""))</f>
        <v/>
      </c>
      <c r="O121" s="145" t="str">
        <f>IF(AND($AD121&gt;=HEX2DEC('Address Decoding'!$AJ$79),$AD121&lt;=HEX2DEC('Address Decoding'!$AK$79)),O$6,IF(AND($AD121&gt;HEX2DEC('Address Decoding'!$AK$79),$AD121&lt;=HEX2DEC('Address Decoding'!$AL$79)),"MIRROR",""))</f>
        <v/>
      </c>
      <c r="P121" s="145" t="str">
        <f>IF(AND($AD121&gt;=HEX2DEC('Address Decoding'!$AJ$80),$AD121&lt;=HEX2DEC('Address Decoding'!$AK$80)),P$6,IF(AND($AD121&gt;HEX2DEC('Address Decoding'!$AK$80),$AD121&lt;=HEX2DEC('Address Decoding'!$AL$80)),"MIRROR",""))</f>
        <v/>
      </c>
      <c r="Q121" s="145" t="str">
        <f>IF(AND($AD121&gt;=HEX2DEC('Address Decoding'!$AJ$81),$AD121&lt;=HEX2DEC('Address Decoding'!$AK$81)),Q$6,IF(AND($AD121&gt;HEX2DEC('Address Decoding'!$AK$81),$AD121&lt;=HEX2DEC('Address Decoding'!$AL$81)),"MIRROR",""))</f>
        <v/>
      </c>
      <c r="R121" s="145" t="str">
        <f>IF(AND($AD121&gt;=HEX2DEC('Address Decoding'!$AJ$82),$AD121&lt;=HEX2DEC('Address Decoding'!$AK$82)),R$6,IF(AND($AD121&gt;HEX2DEC('Address Decoding'!$AK$82),$AD121&lt;=HEX2DEC('Address Decoding'!$AL$82)),"MIRROR",""))</f>
        <v/>
      </c>
      <c r="S121" s="145" t="str">
        <f>IF(AND($AD121&gt;=HEX2DEC('Address Decoding'!$AJ$83),$AD121&lt;=HEX2DEC('Address Decoding'!$AK$83)),S$6,IF(AND($AD121&gt;HEX2DEC('Address Decoding'!$AK$83),$AD121&lt;=HEX2DEC('Address Decoding'!$AL$83)),"MIRROR",""))</f>
        <v/>
      </c>
      <c r="T121" s="145" t="str">
        <f>IF(AND($AD121&gt;=HEX2DEC('Address Decoding'!$AJ$84),$AD121&lt;=HEX2DEC('Address Decoding'!$AK$84)),T$6,IF(AND($AD121&gt;HEX2DEC('Address Decoding'!$AK$84),$AD121&lt;=HEX2DEC('Address Decoding'!$AL$84)),"MIRROR",""))</f>
        <v/>
      </c>
      <c r="U121" s="145" t="str">
        <f>IF(AND($AD121&gt;=HEX2DEC('Address Decoding'!$AJ$85),$AD121&lt;=HEX2DEC('Address Decoding'!$AK$85)),U$6,IF(AND($AD121&gt;HEX2DEC('Address Decoding'!$AK$85),$AD121&lt;=HEX2DEC('Address Decoding'!$AL$85)),"MIRROR",""))</f>
        <v/>
      </c>
      <c r="V121" s="145" t="str">
        <f>IF(AND($AD121&gt;=HEX2DEC('Address Decoding'!$AJ$86),$AD121&lt;=HEX2DEC('Address Decoding'!$AK$86)),V$6,IF(AND($AD121&gt;HEX2DEC('Address Decoding'!$AK$86),$AD121&lt;=HEX2DEC('Address Decoding'!$AL$86)),"MIRROR",""))</f>
        <v/>
      </c>
      <c r="W121" s="145" t="str">
        <f>IF(AND($AD121&gt;=HEX2DEC('Address Decoding'!$AJ$87),$AD121&lt;=HEX2DEC('Address Decoding'!$AK$87)),W$6,IF(AND($AD121&gt;HEX2DEC('Address Decoding'!$AK$87),$AD121&lt;=HEX2DEC('Address Decoding'!$AL$87)),"MIRROR",""))</f>
        <v>VRAM_SPRITE_IMAGES</v>
      </c>
      <c r="X121" s="146" t="str">
        <f>IF(AND($AD121&gt;=HEX2DEC('Address Decoding'!$AJ$88),$AD121&lt;=HEX2DEC('Address Decoding'!$AK$88)),X$6,IF(AND($AD121&gt;HEX2DEC('Address Decoding'!$AK$88),$AD121&lt;=HEX2DEC('Address Decoding'!$AL$88)),"MIRROR",""))</f>
        <v/>
      </c>
      <c r="Y121" s="142" t="str">
        <f>IF(AND($AD121&gt;=HEX2DEC('Address Decoding'!$AJ$89),$AD121&lt;=HEX2DEC('Address Decoding'!$AK$89)),Y$6,IF(AND($AD121&gt;HEX2DEC('Address Decoding'!$AK$89),$AD121&lt;=HEX2DEC('Address Decoding'!$AL$89)),"MIRROR",""))</f>
        <v/>
      </c>
      <c r="Z121" s="143" t="str">
        <f>IF(AND(HEX2DEC('Address Decoding'!$AJ$95)&gt;=$AD121,HEX2DEC('Address Decoding'!$AK$95)&lt;=$AD122),Z$6,"")</f>
        <v/>
      </c>
      <c r="AA121" s="144" t="str">
        <f>IF(AND(HEX2DEC('Address Decoding'!$AJ$96)&gt;=$AD121,HEX2DEC('Address Decoding'!$AK$96)&lt;=$AD122),AA$6,"")</f>
        <v/>
      </c>
      <c r="AB121" s="130" t="str">
        <f t="shared" si="10"/>
        <v>OK</v>
      </c>
      <c r="AD121" s="162">
        <f t="shared" si="15"/>
        <v>58368</v>
      </c>
      <c r="AE121" s="163">
        <f t="shared" si="12"/>
        <v>1</v>
      </c>
    </row>
    <row r="122" spans="2:31">
      <c r="B122" s="139" t="str">
        <f t="shared" si="13"/>
        <v>0000E600</v>
      </c>
      <c r="C122" s="140" t="s">
        <v>50</v>
      </c>
      <c r="D122" s="141" t="str">
        <f t="shared" si="14"/>
        <v>0000E7FF</v>
      </c>
      <c r="E122" s="142" t="str">
        <f>IF(AND($AD122&gt;=HEX2DEC('Address Decoding'!$AJ$69),$AD122&lt;=HEX2DEC('Address Decoding'!$AK$69)),E$6,IF(AND($AD122&gt;HEX2DEC('Address Decoding'!$AK$69),$AD122&lt;=HEX2DEC('Address Decoding'!$AL$69)),"MIRROR",""))</f>
        <v/>
      </c>
      <c r="F122" s="143" t="str">
        <f>IF(AND($AD122&gt;=HEX2DEC('Address Decoding'!$AJ$70),$AD122&lt;=HEX2DEC('Address Decoding'!$AK$70)),F$6,IF(AND($AD122&gt;HEX2DEC('Address Decoding'!$AK$70),$AD122&lt;=HEX2DEC('Address Decoding'!$AL$70)),"MIRROR",""))</f>
        <v/>
      </c>
      <c r="G122" s="143" t="str">
        <f>IF(AND($AD122&gt;=HEX2DEC('Address Decoding'!$AJ$71),$AD122&lt;=HEX2DEC('Address Decoding'!$AK$71)),G$6,IF(AND($AD122&gt;HEX2DEC('Address Decoding'!$AK$71),$AD122&lt;=HEX2DEC('Address Decoding'!$AL$71)),"MIRROR",""))</f>
        <v/>
      </c>
      <c r="H122" s="143" t="str">
        <f>IF(AND($AD122&gt;=HEX2DEC('Address Decoding'!$AJ$72),$AD122&lt;=HEX2DEC('Address Decoding'!$AK$72)),H$6,IF(AND($AD122&gt;HEX2DEC('Address Decoding'!$AK$72),$AD122&lt;=HEX2DEC('Address Decoding'!$AL$72)),"MIRROR",""))</f>
        <v/>
      </c>
      <c r="I122" s="143" t="str">
        <f>IF(AND($AD122&gt;=HEX2DEC('Address Decoding'!$AJ$73),$AD122&lt;=HEX2DEC('Address Decoding'!$AK$73)),I$6,IF(AND($AD122&gt;HEX2DEC('Address Decoding'!$AK$73),$AD122&lt;=HEX2DEC('Address Decoding'!$AL$73)),"MIRROR",""))</f>
        <v/>
      </c>
      <c r="J122" s="143" t="str">
        <f>IF(AND($AD122&gt;=HEX2DEC('Address Decoding'!$AJ$74),$AD122&lt;=HEX2DEC('Address Decoding'!$AK$74)),J$6,IF(AND($AD122&gt;HEX2DEC('Address Decoding'!$AK$74),$AD122&lt;=HEX2DEC('Address Decoding'!$AL$74)),"MIRROR",""))</f>
        <v/>
      </c>
      <c r="K122" s="143" t="str">
        <f>IF(AND($AD122&gt;=HEX2DEC('Address Decoding'!$AJ$75),$AD122&lt;=HEX2DEC('Address Decoding'!$AK$75)),K$6,IF(AND($AD122&gt;HEX2DEC('Address Decoding'!$AK$75),$AD122&lt;=HEX2DEC('Address Decoding'!$AL$75)),"MIRROR",""))</f>
        <v/>
      </c>
      <c r="L122" s="143" t="str">
        <f>IF(AND($AD122&gt;=HEX2DEC('Address Decoding'!$AJ$76),$AD122&lt;=HEX2DEC('Address Decoding'!$AK$76)),L$6,IF(AND($AD122&gt;HEX2DEC('Address Decoding'!$AK$76),$AD122&lt;=HEX2DEC('Address Decoding'!$AL$76)),"MIRROR",""))</f>
        <v/>
      </c>
      <c r="M122" s="143" t="str">
        <f>IF(AND($AD122&gt;=HEX2DEC('Address Decoding'!$AJ$77),$AD122&lt;=HEX2DEC('Address Decoding'!$AK$77)),M$6,IF(AND($AD122&gt;HEX2DEC('Address Decoding'!$AK$77),$AD122&lt;=HEX2DEC('Address Decoding'!$AL$77)),"MIRROR",""))</f>
        <v/>
      </c>
      <c r="N122" s="144" t="str">
        <f>IF(AND($AD122&gt;=HEX2DEC('Address Decoding'!$AJ$78),$AD122&lt;=HEX2DEC('Address Decoding'!$AK$78)),N$6,IF(AND($AD122&gt;HEX2DEC('Address Decoding'!$AK$78),$AD122&lt;=HEX2DEC('Address Decoding'!$AL$78)),"MIRROR",""))</f>
        <v/>
      </c>
      <c r="O122" s="145" t="str">
        <f>IF(AND($AD122&gt;=HEX2DEC('Address Decoding'!$AJ$79),$AD122&lt;=HEX2DEC('Address Decoding'!$AK$79)),O$6,IF(AND($AD122&gt;HEX2DEC('Address Decoding'!$AK$79),$AD122&lt;=HEX2DEC('Address Decoding'!$AL$79)),"MIRROR",""))</f>
        <v/>
      </c>
      <c r="P122" s="145" t="str">
        <f>IF(AND($AD122&gt;=HEX2DEC('Address Decoding'!$AJ$80),$AD122&lt;=HEX2DEC('Address Decoding'!$AK$80)),P$6,IF(AND($AD122&gt;HEX2DEC('Address Decoding'!$AK$80),$AD122&lt;=HEX2DEC('Address Decoding'!$AL$80)),"MIRROR",""))</f>
        <v/>
      </c>
      <c r="Q122" s="145" t="str">
        <f>IF(AND($AD122&gt;=HEX2DEC('Address Decoding'!$AJ$81),$AD122&lt;=HEX2DEC('Address Decoding'!$AK$81)),Q$6,IF(AND($AD122&gt;HEX2DEC('Address Decoding'!$AK$81),$AD122&lt;=HEX2DEC('Address Decoding'!$AL$81)),"MIRROR",""))</f>
        <v/>
      </c>
      <c r="R122" s="145" t="str">
        <f>IF(AND($AD122&gt;=HEX2DEC('Address Decoding'!$AJ$82),$AD122&lt;=HEX2DEC('Address Decoding'!$AK$82)),R$6,IF(AND($AD122&gt;HEX2DEC('Address Decoding'!$AK$82),$AD122&lt;=HEX2DEC('Address Decoding'!$AL$82)),"MIRROR",""))</f>
        <v/>
      </c>
      <c r="S122" s="145" t="str">
        <f>IF(AND($AD122&gt;=HEX2DEC('Address Decoding'!$AJ$83),$AD122&lt;=HEX2DEC('Address Decoding'!$AK$83)),S$6,IF(AND($AD122&gt;HEX2DEC('Address Decoding'!$AK$83),$AD122&lt;=HEX2DEC('Address Decoding'!$AL$83)),"MIRROR",""))</f>
        <v/>
      </c>
      <c r="T122" s="145" t="str">
        <f>IF(AND($AD122&gt;=HEX2DEC('Address Decoding'!$AJ$84),$AD122&lt;=HEX2DEC('Address Decoding'!$AK$84)),T$6,IF(AND($AD122&gt;HEX2DEC('Address Decoding'!$AK$84),$AD122&lt;=HEX2DEC('Address Decoding'!$AL$84)),"MIRROR",""))</f>
        <v/>
      </c>
      <c r="U122" s="145" t="str">
        <f>IF(AND($AD122&gt;=HEX2DEC('Address Decoding'!$AJ$85),$AD122&lt;=HEX2DEC('Address Decoding'!$AK$85)),U$6,IF(AND($AD122&gt;HEX2DEC('Address Decoding'!$AK$85),$AD122&lt;=HEX2DEC('Address Decoding'!$AL$85)),"MIRROR",""))</f>
        <v/>
      </c>
      <c r="V122" s="145" t="str">
        <f>IF(AND($AD122&gt;=HEX2DEC('Address Decoding'!$AJ$86),$AD122&lt;=HEX2DEC('Address Decoding'!$AK$86)),V$6,IF(AND($AD122&gt;HEX2DEC('Address Decoding'!$AK$86),$AD122&lt;=HEX2DEC('Address Decoding'!$AL$86)),"MIRROR",""))</f>
        <v/>
      </c>
      <c r="W122" s="145" t="str">
        <f>IF(AND($AD122&gt;=HEX2DEC('Address Decoding'!$AJ$87),$AD122&lt;=HEX2DEC('Address Decoding'!$AK$87)),W$6,IF(AND($AD122&gt;HEX2DEC('Address Decoding'!$AK$87),$AD122&lt;=HEX2DEC('Address Decoding'!$AL$87)),"MIRROR",""))</f>
        <v>VRAM_SPRITE_IMAGES</v>
      </c>
      <c r="X122" s="146" t="str">
        <f>IF(AND($AD122&gt;=HEX2DEC('Address Decoding'!$AJ$88),$AD122&lt;=HEX2DEC('Address Decoding'!$AK$88)),X$6,IF(AND($AD122&gt;HEX2DEC('Address Decoding'!$AK$88),$AD122&lt;=HEX2DEC('Address Decoding'!$AL$88)),"MIRROR",""))</f>
        <v/>
      </c>
      <c r="Y122" s="142" t="str">
        <f>IF(AND($AD122&gt;=HEX2DEC('Address Decoding'!$AJ$89),$AD122&lt;=HEX2DEC('Address Decoding'!$AK$89)),Y$6,IF(AND($AD122&gt;HEX2DEC('Address Decoding'!$AK$89),$AD122&lt;=HEX2DEC('Address Decoding'!$AL$89)),"MIRROR",""))</f>
        <v/>
      </c>
      <c r="Z122" s="143" t="str">
        <f>IF(AND(HEX2DEC('Address Decoding'!$AJ$95)&gt;=$AD122,HEX2DEC('Address Decoding'!$AK$95)&lt;=$AD123),Z$6,"")</f>
        <v/>
      </c>
      <c r="AA122" s="144" t="str">
        <f>IF(AND(HEX2DEC('Address Decoding'!$AJ$96)&gt;=$AD122,HEX2DEC('Address Decoding'!$AK$96)&lt;=$AD123),AA$6,"")</f>
        <v/>
      </c>
      <c r="AB122" s="130" t="str">
        <f t="shared" si="10"/>
        <v>OK</v>
      </c>
      <c r="AD122" s="162">
        <f t="shared" si="15"/>
        <v>58880</v>
      </c>
      <c r="AE122" s="163">
        <f t="shared" si="12"/>
        <v>1</v>
      </c>
    </row>
    <row r="123" spans="2:31">
      <c r="B123" s="139" t="str">
        <f t="shared" si="13"/>
        <v>0000E800</v>
      </c>
      <c r="C123" s="140" t="s">
        <v>50</v>
      </c>
      <c r="D123" s="141" t="str">
        <f t="shared" si="14"/>
        <v>0000E9FF</v>
      </c>
      <c r="E123" s="142" t="str">
        <f>IF(AND($AD123&gt;=HEX2DEC('Address Decoding'!$AJ$69),$AD123&lt;=HEX2DEC('Address Decoding'!$AK$69)),E$6,IF(AND($AD123&gt;HEX2DEC('Address Decoding'!$AK$69),$AD123&lt;=HEX2DEC('Address Decoding'!$AL$69)),"MIRROR",""))</f>
        <v/>
      </c>
      <c r="F123" s="143" t="str">
        <f>IF(AND($AD123&gt;=HEX2DEC('Address Decoding'!$AJ$70),$AD123&lt;=HEX2DEC('Address Decoding'!$AK$70)),F$6,IF(AND($AD123&gt;HEX2DEC('Address Decoding'!$AK$70),$AD123&lt;=HEX2DEC('Address Decoding'!$AL$70)),"MIRROR",""))</f>
        <v/>
      </c>
      <c r="G123" s="143" t="str">
        <f>IF(AND($AD123&gt;=HEX2DEC('Address Decoding'!$AJ$71),$AD123&lt;=HEX2DEC('Address Decoding'!$AK$71)),G$6,IF(AND($AD123&gt;HEX2DEC('Address Decoding'!$AK$71),$AD123&lt;=HEX2DEC('Address Decoding'!$AL$71)),"MIRROR",""))</f>
        <v/>
      </c>
      <c r="H123" s="143" t="str">
        <f>IF(AND($AD123&gt;=HEX2DEC('Address Decoding'!$AJ$72),$AD123&lt;=HEX2DEC('Address Decoding'!$AK$72)),H$6,IF(AND($AD123&gt;HEX2DEC('Address Decoding'!$AK$72),$AD123&lt;=HEX2DEC('Address Decoding'!$AL$72)),"MIRROR",""))</f>
        <v/>
      </c>
      <c r="I123" s="143" t="str">
        <f>IF(AND($AD123&gt;=HEX2DEC('Address Decoding'!$AJ$73),$AD123&lt;=HEX2DEC('Address Decoding'!$AK$73)),I$6,IF(AND($AD123&gt;HEX2DEC('Address Decoding'!$AK$73),$AD123&lt;=HEX2DEC('Address Decoding'!$AL$73)),"MIRROR",""))</f>
        <v/>
      </c>
      <c r="J123" s="143" t="str">
        <f>IF(AND($AD123&gt;=HEX2DEC('Address Decoding'!$AJ$74),$AD123&lt;=HEX2DEC('Address Decoding'!$AK$74)),J$6,IF(AND($AD123&gt;HEX2DEC('Address Decoding'!$AK$74),$AD123&lt;=HEX2DEC('Address Decoding'!$AL$74)),"MIRROR",""))</f>
        <v/>
      </c>
      <c r="K123" s="143" t="str">
        <f>IF(AND($AD123&gt;=HEX2DEC('Address Decoding'!$AJ$75),$AD123&lt;=HEX2DEC('Address Decoding'!$AK$75)),K$6,IF(AND($AD123&gt;HEX2DEC('Address Decoding'!$AK$75),$AD123&lt;=HEX2DEC('Address Decoding'!$AL$75)),"MIRROR",""))</f>
        <v/>
      </c>
      <c r="L123" s="143" t="str">
        <f>IF(AND($AD123&gt;=HEX2DEC('Address Decoding'!$AJ$76),$AD123&lt;=HEX2DEC('Address Decoding'!$AK$76)),L$6,IF(AND($AD123&gt;HEX2DEC('Address Decoding'!$AK$76),$AD123&lt;=HEX2DEC('Address Decoding'!$AL$76)),"MIRROR",""))</f>
        <v/>
      </c>
      <c r="M123" s="143" t="str">
        <f>IF(AND($AD123&gt;=HEX2DEC('Address Decoding'!$AJ$77),$AD123&lt;=HEX2DEC('Address Decoding'!$AK$77)),M$6,IF(AND($AD123&gt;HEX2DEC('Address Decoding'!$AK$77),$AD123&lt;=HEX2DEC('Address Decoding'!$AL$77)),"MIRROR",""))</f>
        <v/>
      </c>
      <c r="N123" s="144" t="str">
        <f>IF(AND($AD123&gt;=HEX2DEC('Address Decoding'!$AJ$78),$AD123&lt;=HEX2DEC('Address Decoding'!$AK$78)),N$6,IF(AND($AD123&gt;HEX2DEC('Address Decoding'!$AK$78),$AD123&lt;=HEX2DEC('Address Decoding'!$AL$78)),"MIRROR",""))</f>
        <v/>
      </c>
      <c r="O123" s="145" t="str">
        <f>IF(AND($AD123&gt;=HEX2DEC('Address Decoding'!$AJ$79),$AD123&lt;=HEX2DEC('Address Decoding'!$AK$79)),O$6,IF(AND($AD123&gt;HEX2DEC('Address Decoding'!$AK$79),$AD123&lt;=HEX2DEC('Address Decoding'!$AL$79)),"MIRROR",""))</f>
        <v/>
      </c>
      <c r="P123" s="145" t="str">
        <f>IF(AND($AD123&gt;=HEX2DEC('Address Decoding'!$AJ$80),$AD123&lt;=HEX2DEC('Address Decoding'!$AK$80)),P$6,IF(AND($AD123&gt;HEX2DEC('Address Decoding'!$AK$80),$AD123&lt;=HEX2DEC('Address Decoding'!$AL$80)),"MIRROR",""))</f>
        <v/>
      </c>
      <c r="Q123" s="145" t="str">
        <f>IF(AND($AD123&gt;=HEX2DEC('Address Decoding'!$AJ$81),$AD123&lt;=HEX2DEC('Address Decoding'!$AK$81)),Q$6,IF(AND($AD123&gt;HEX2DEC('Address Decoding'!$AK$81),$AD123&lt;=HEX2DEC('Address Decoding'!$AL$81)),"MIRROR",""))</f>
        <v/>
      </c>
      <c r="R123" s="145" t="str">
        <f>IF(AND($AD123&gt;=HEX2DEC('Address Decoding'!$AJ$82),$AD123&lt;=HEX2DEC('Address Decoding'!$AK$82)),R$6,IF(AND($AD123&gt;HEX2DEC('Address Decoding'!$AK$82),$AD123&lt;=HEX2DEC('Address Decoding'!$AL$82)),"MIRROR",""))</f>
        <v/>
      </c>
      <c r="S123" s="145" t="str">
        <f>IF(AND($AD123&gt;=HEX2DEC('Address Decoding'!$AJ$83),$AD123&lt;=HEX2DEC('Address Decoding'!$AK$83)),S$6,IF(AND($AD123&gt;HEX2DEC('Address Decoding'!$AK$83),$AD123&lt;=HEX2DEC('Address Decoding'!$AL$83)),"MIRROR",""))</f>
        <v/>
      </c>
      <c r="T123" s="145" t="str">
        <f>IF(AND($AD123&gt;=HEX2DEC('Address Decoding'!$AJ$84),$AD123&lt;=HEX2DEC('Address Decoding'!$AK$84)),T$6,IF(AND($AD123&gt;HEX2DEC('Address Decoding'!$AK$84),$AD123&lt;=HEX2DEC('Address Decoding'!$AL$84)),"MIRROR",""))</f>
        <v/>
      </c>
      <c r="U123" s="145" t="str">
        <f>IF(AND($AD123&gt;=HEX2DEC('Address Decoding'!$AJ$85),$AD123&lt;=HEX2DEC('Address Decoding'!$AK$85)),U$6,IF(AND($AD123&gt;HEX2DEC('Address Decoding'!$AK$85),$AD123&lt;=HEX2DEC('Address Decoding'!$AL$85)),"MIRROR",""))</f>
        <v/>
      </c>
      <c r="V123" s="145" t="str">
        <f>IF(AND($AD123&gt;=HEX2DEC('Address Decoding'!$AJ$86),$AD123&lt;=HEX2DEC('Address Decoding'!$AK$86)),V$6,IF(AND($AD123&gt;HEX2DEC('Address Decoding'!$AK$86),$AD123&lt;=HEX2DEC('Address Decoding'!$AL$86)),"MIRROR",""))</f>
        <v/>
      </c>
      <c r="W123" s="145" t="str">
        <f>IF(AND($AD123&gt;=HEX2DEC('Address Decoding'!$AJ$87),$AD123&lt;=HEX2DEC('Address Decoding'!$AK$87)),W$6,IF(AND($AD123&gt;HEX2DEC('Address Decoding'!$AK$87),$AD123&lt;=HEX2DEC('Address Decoding'!$AL$87)),"MIRROR",""))</f>
        <v>VRAM_SPRITE_IMAGES</v>
      </c>
      <c r="X123" s="146" t="str">
        <f>IF(AND($AD123&gt;=HEX2DEC('Address Decoding'!$AJ$88),$AD123&lt;=HEX2DEC('Address Decoding'!$AK$88)),X$6,IF(AND($AD123&gt;HEX2DEC('Address Decoding'!$AK$88),$AD123&lt;=HEX2DEC('Address Decoding'!$AL$88)),"MIRROR",""))</f>
        <v/>
      </c>
      <c r="Y123" s="142" t="str">
        <f>IF(AND($AD123&gt;=HEX2DEC('Address Decoding'!$AJ$89),$AD123&lt;=HEX2DEC('Address Decoding'!$AK$89)),Y$6,IF(AND($AD123&gt;HEX2DEC('Address Decoding'!$AK$89),$AD123&lt;=HEX2DEC('Address Decoding'!$AL$89)),"MIRROR",""))</f>
        <v/>
      </c>
      <c r="Z123" s="143" t="str">
        <f>IF(AND(HEX2DEC('Address Decoding'!$AJ$95)&gt;=$AD123,HEX2DEC('Address Decoding'!$AK$95)&lt;=$AD124),Z$6,"")</f>
        <v/>
      </c>
      <c r="AA123" s="144" t="str">
        <f>IF(AND(HEX2DEC('Address Decoding'!$AJ$96)&gt;=$AD123,HEX2DEC('Address Decoding'!$AK$96)&lt;=$AD124),AA$6,"")</f>
        <v/>
      </c>
      <c r="AB123" s="130" t="str">
        <f t="shared" si="10"/>
        <v>OK</v>
      </c>
      <c r="AD123" s="162">
        <f t="shared" si="15"/>
        <v>59392</v>
      </c>
      <c r="AE123" s="163">
        <f t="shared" si="12"/>
        <v>1</v>
      </c>
    </row>
    <row r="124" spans="2:31">
      <c r="B124" s="139" t="str">
        <f t="shared" si="13"/>
        <v>0000EA00</v>
      </c>
      <c r="C124" s="140" t="s">
        <v>50</v>
      </c>
      <c r="D124" s="141" t="str">
        <f t="shared" si="14"/>
        <v>0000EBFF</v>
      </c>
      <c r="E124" s="142" t="str">
        <f>IF(AND($AD124&gt;=HEX2DEC('Address Decoding'!$AJ$69),$AD124&lt;=HEX2DEC('Address Decoding'!$AK$69)),E$6,IF(AND($AD124&gt;HEX2DEC('Address Decoding'!$AK$69),$AD124&lt;=HEX2DEC('Address Decoding'!$AL$69)),"MIRROR",""))</f>
        <v/>
      </c>
      <c r="F124" s="143" t="str">
        <f>IF(AND($AD124&gt;=HEX2DEC('Address Decoding'!$AJ$70),$AD124&lt;=HEX2DEC('Address Decoding'!$AK$70)),F$6,IF(AND($AD124&gt;HEX2DEC('Address Decoding'!$AK$70),$AD124&lt;=HEX2DEC('Address Decoding'!$AL$70)),"MIRROR",""))</f>
        <v/>
      </c>
      <c r="G124" s="143" t="str">
        <f>IF(AND($AD124&gt;=HEX2DEC('Address Decoding'!$AJ$71),$AD124&lt;=HEX2DEC('Address Decoding'!$AK$71)),G$6,IF(AND($AD124&gt;HEX2DEC('Address Decoding'!$AK$71),$AD124&lt;=HEX2DEC('Address Decoding'!$AL$71)),"MIRROR",""))</f>
        <v/>
      </c>
      <c r="H124" s="143" t="str">
        <f>IF(AND($AD124&gt;=HEX2DEC('Address Decoding'!$AJ$72),$AD124&lt;=HEX2DEC('Address Decoding'!$AK$72)),H$6,IF(AND($AD124&gt;HEX2DEC('Address Decoding'!$AK$72),$AD124&lt;=HEX2DEC('Address Decoding'!$AL$72)),"MIRROR",""))</f>
        <v/>
      </c>
      <c r="I124" s="143" t="str">
        <f>IF(AND($AD124&gt;=HEX2DEC('Address Decoding'!$AJ$73),$AD124&lt;=HEX2DEC('Address Decoding'!$AK$73)),I$6,IF(AND($AD124&gt;HEX2DEC('Address Decoding'!$AK$73),$AD124&lt;=HEX2DEC('Address Decoding'!$AL$73)),"MIRROR",""))</f>
        <v/>
      </c>
      <c r="J124" s="143" t="str">
        <f>IF(AND($AD124&gt;=HEX2DEC('Address Decoding'!$AJ$74),$AD124&lt;=HEX2DEC('Address Decoding'!$AK$74)),J$6,IF(AND($AD124&gt;HEX2DEC('Address Decoding'!$AK$74),$AD124&lt;=HEX2DEC('Address Decoding'!$AL$74)),"MIRROR",""))</f>
        <v/>
      </c>
      <c r="K124" s="143" t="str">
        <f>IF(AND($AD124&gt;=HEX2DEC('Address Decoding'!$AJ$75),$AD124&lt;=HEX2DEC('Address Decoding'!$AK$75)),K$6,IF(AND($AD124&gt;HEX2DEC('Address Decoding'!$AK$75),$AD124&lt;=HEX2DEC('Address Decoding'!$AL$75)),"MIRROR",""))</f>
        <v/>
      </c>
      <c r="L124" s="143" t="str">
        <f>IF(AND($AD124&gt;=HEX2DEC('Address Decoding'!$AJ$76),$AD124&lt;=HEX2DEC('Address Decoding'!$AK$76)),L$6,IF(AND($AD124&gt;HEX2DEC('Address Decoding'!$AK$76),$AD124&lt;=HEX2DEC('Address Decoding'!$AL$76)),"MIRROR",""))</f>
        <v/>
      </c>
      <c r="M124" s="143" t="str">
        <f>IF(AND($AD124&gt;=HEX2DEC('Address Decoding'!$AJ$77),$AD124&lt;=HEX2DEC('Address Decoding'!$AK$77)),M$6,IF(AND($AD124&gt;HEX2DEC('Address Decoding'!$AK$77),$AD124&lt;=HEX2DEC('Address Decoding'!$AL$77)),"MIRROR",""))</f>
        <v/>
      </c>
      <c r="N124" s="144" t="str">
        <f>IF(AND($AD124&gt;=HEX2DEC('Address Decoding'!$AJ$78),$AD124&lt;=HEX2DEC('Address Decoding'!$AK$78)),N$6,IF(AND($AD124&gt;HEX2DEC('Address Decoding'!$AK$78),$AD124&lt;=HEX2DEC('Address Decoding'!$AL$78)),"MIRROR",""))</f>
        <v/>
      </c>
      <c r="O124" s="145" t="str">
        <f>IF(AND($AD124&gt;=HEX2DEC('Address Decoding'!$AJ$79),$AD124&lt;=HEX2DEC('Address Decoding'!$AK$79)),O$6,IF(AND($AD124&gt;HEX2DEC('Address Decoding'!$AK$79),$AD124&lt;=HEX2DEC('Address Decoding'!$AL$79)),"MIRROR",""))</f>
        <v/>
      </c>
      <c r="P124" s="145" t="str">
        <f>IF(AND($AD124&gt;=HEX2DEC('Address Decoding'!$AJ$80),$AD124&lt;=HEX2DEC('Address Decoding'!$AK$80)),P$6,IF(AND($AD124&gt;HEX2DEC('Address Decoding'!$AK$80),$AD124&lt;=HEX2DEC('Address Decoding'!$AL$80)),"MIRROR",""))</f>
        <v/>
      </c>
      <c r="Q124" s="145" t="str">
        <f>IF(AND($AD124&gt;=HEX2DEC('Address Decoding'!$AJ$81),$AD124&lt;=HEX2DEC('Address Decoding'!$AK$81)),Q$6,IF(AND($AD124&gt;HEX2DEC('Address Decoding'!$AK$81),$AD124&lt;=HEX2DEC('Address Decoding'!$AL$81)),"MIRROR",""))</f>
        <v/>
      </c>
      <c r="R124" s="145" t="str">
        <f>IF(AND($AD124&gt;=HEX2DEC('Address Decoding'!$AJ$82),$AD124&lt;=HEX2DEC('Address Decoding'!$AK$82)),R$6,IF(AND($AD124&gt;HEX2DEC('Address Decoding'!$AK$82),$AD124&lt;=HEX2DEC('Address Decoding'!$AL$82)),"MIRROR",""))</f>
        <v/>
      </c>
      <c r="S124" s="145" t="str">
        <f>IF(AND($AD124&gt;=HEX2DEC('Address Decoding'!$AJ$83),$AD124&lt;=HEX2DEC('Address Decoding'!$AK$83)),S$6,IF(AND($AD124&gt;HEX2DEC('Address Decoding'!$AK$83),$AD124&lt;=HEX2DEC('Address Decoding'!$AL$83)),"MIRROR",""))</f>
        <v/>
      </c>
      <c r="T124" s="145" t="str">
        <f>IF(AND($AD124&gt;=HEX2DEC('Address Decoding'!$AJ$84),$AD124&lt;=HEX2DEC('Address Decoding'!$AK$84)),T$6,IF(AND($AD124&gt;HEX2DEC('Address Decoding'!$AK$84),$AD124&lt;=HEX2DEC('Address Decoding'!$AL$84)),"MIRROR",""))</f>
        <v/>
      </c>
      <c r="U124" s="145" t="str">
        <f>IF(AND($AD124&gt;=HEX2DEC('Address Decoding'!$AJ$85),$AD124&lt;=HEX2DEC('Address Decoding'!$AK$85)),U$6,IF(AND($AD124&gt;HEX2DEC('Address Decoding'!$AK$85),$AD124&lt;=HEX2DEC('Address Decoding'!$AL$85)),"MIRROR",""))</f>
        <v/>
      </c>
      <c r="V124" s="145" t="str">
        <f>IF(AND($AD124&gt;=HEX2DEC('Address Decoding'!$AJ$86),$AD124&lt;=HEX2DEC('Address Decoding'!$AK$86)),V$6,IF(AND($AD124&gt;HEX2DEC('Address Decoding'!$AK$86),$AD124&lt;=HEX2DEC('Address Decoding'!$AL$86)),"MIRROR",""))</f>
        <v/>
      </c>
      <c r="W124" s="145" t="str">
        <f>IF(AND($AD124&gt;=HEX2DEC('Address Decoding'!$AJ$87),$AD124&lt;=HEX2DEC('Address Decoding'!$AK$87)),W$6,IF(AND($AD124&gt;HEX2DEC('Address Decoding'!$AK$87),$AD124&lt;=HEX2DEC('Address Decoding'!$AL$87)),"MIRROR",""))</f>
        <v>VRAM_SPRITE_IMAGES</v>
      </c>
      <c r="X124" s="146" t="str">
        <f>IF(AND($AD124&gt;=HEX2DEC('Address Decoding'!$AJ$88),$AD124&lt;=HEX2DEC('Address Decoding'!$AK$88)),X$6,IF(AND($AD124&gt;HEX2DEC('Address Decoding'!$AK$88),$AD124&lt;=HEX2DEC('Address Decoding'!$AL$88)),"MIRROR",""))</f>
        <v/>
      </c>
      <c r="Y124" s="142" t="str">
        <f>IF(AND($AD124&gt;=HEX2DEC('Address Decoding'!$AJ$89),$AD124&lt;=HEX2DEC('Address Decoding'!$AK$89)),Y$6,IF(AND($AD124&gt;HEX2DEC('Address Decoding'!$AK$89),$AD124&lt;=HEX2DEC('Address Decoding'!$AL$89)),"MIRROR",""))</f>
        <v/>
      </c>
      <c r="Z124" s="143" t="str">
        <f>IF(AND(HEX2DEC('Address Decoding'!$AJ$95)&gt;=$AD124,HEX2DEC('Address Decoding'!$AK$95)&lt;=$AD125),Z$6,"")</f>
        <v/>
      </c>
      <c r="AA124" s="144" t="str">
        <f>IF(AND(HEX2DEC('Address Decoding'!$AJ$96)&gt;=$AD124,HEX2DEC('Address Decoding'!$AK$96)&lt;=$AD125),AA$6,"")</f>
        <v/>
      </c>
      <c r="AB124" s="130" t="str">
        <f t="shared" si="10"/>
        <v>OK</v>
      </c>
      <c r="AD124" s="162">
        <f t="shared" si="15"/>
        <v>59904</v>
      </c>
      <c r="AE124" s="163">
        <f t="shared" si="12"/>
        <v>1</v>
      </c>
    </row>
    <row r="125" spans="2:31">
      <c r="B125" s="139" t="str">
        <f t="shared" si="13"/>
        <v>0000EC00</v>
      </c>
      <c r="C125" s="140" t="s">
        <v>50</v>
      </c>
      <c r="D125" s="141" t="str">
        <f t="shared" si="14"/>
        <v>0000EDFF</v>
      </c>
      <c r="E125" s="142" t="str">
        <f>IF(AND($AD125&gt;=HEX2DEC('Address Decoding'!$AJ$69),$AD125&lt;=HEX2DEC('Address Decoding'!$AK$69)),E$6,IF(AND($AD125&gt;HEX2DEC('Address Decoding'!$AK$69),$AD125&lt;=HEX2DEC('Address Decoding'!$AL$69)),"MIRROR",""))</f>
        <v/>
      </c>
      <c r="F125" s="143" t="str">
        <f>IF(AND($AD125&gt;=HEX2DEC('Address Decoding'!$AJ$70),$AD125&lt;=HEX2DEC('Address Decoding'!$AK$70)),F$6,IF(AND($AD125&gt;HEX2DEC('Address Decoding'!$AK$70),$AD125&lt;=HEX2DEC('Address Decoding'!$AL$70)),"MIRROR",""))</f>
        <v/>
      </c>
      <c r="G125" s="143" t="str">
        <f>IF(AND($AD125&gt;=HEX2DEC('Address Decoding'!$AJ$71),$AD125&lt;=HEX2DEC('Address Decoding'!$AK$71)),G$6,IF(AND($AD125&gt;HEX2DEC('Address Decoding'!$AK$71),$AD125&lt;=HEX2DEC('Address Decoding'!$AL$71)),"MIRROR",""))</f>
        <v/>
      </c>
      <c r="H125" s="143" t="str">
        <f>IF(AND($AD125&gt;=HEX2DEC('Address Decoding'!$AJ$72),$AD125&lt;=HEX2DEC('Address Decoding'!$AK$72)),H$6,IF(AND($AD125&gt;HEX2DEC('Address Decoding'!$AK$72),$AD125&lt;=HEX2DEC('Address Decoding'!$AL$72)),"MIRROR",""))</f>
        <v/>
      </c>
      <c r="I125" s="143" t="str">
        <f>IF(AND($AD125&gt;=HEX2DEC('Address Decoding'!$AJ$73),$AD125&lt;=HEX2DEC('Address Decoding'!$AK$73)),I$6,IF(AND($AD125&gt;HEX2DEC('Address Decoding'!$AK$73),$AD125&lt;=HEX2DEC('Address Decoding'!$AL$73)),"MIRROR",""))</f>
        <v/>
      </c>
      <c r="J125" s="143" t="str">
        <f>IF(AND($AD125&gt;=HEX2DEC('Address Decoding'!$AJ$74),$AD125&lt;=HEX2DEC('Address Decoding'!$AK$74)),J$6,IF(AND($AD125&gt;HEX2DEC('Address Decoding'!$AK$74),$AD125&lt;=HEX2DEC('Address Decoding'!$AL$74)),"MIRROR",""))</f>
        <v/>
      </c>
      <c r="K125" s="143" t="str">
        <f>IF(AND($AD125&gt;=HEX2DEC('Address Decoding'!$AJ$75),$AD125&lt;=HEX2DEC('Address Decoding'!$AK$75)),K$6,IF(AND($AD125&gt;HEX2DEC('Address Decoding'!$AK$75),$AD125&lt;=HEX2DEC('Address Decoding'!$AL$75)),"MIRROR",""))</f>
        <v/>
      </c>
      <c r="L125" s="143" t="str">
        <f>IF(AND($AD125&gt;=HEX2DEC('Address Decoding'!$AJ$76),$AD125&lt;=HEX2DEC('Address Decoding'!$AK$76)),L$6,IF(AND($AD125&gt;HEX2DEC('Address Decoding'!$AK$76),$AD125&lt;=HEX2DEC('Address Decoding'!$AL$76)),"MIRROR",""))</f>
        <v/>
      </c>
      <c r="M125" s="143" t="str">
        <f>IF(AND($AD125&gt;=HEX2DEC('Address Decoding'!$AJ$77),$AD125&lt;=HEX2DEC('Address Decoding'!$AK$77)),M$6,IF(AND($AD125&gt;HEX2DEC('Address Decoding'!$AK$77),$AD125&lt;=HEX2DEC('Address Decoding'!$AL$77)),"MIRROR",""))</f>
        <v/>
      </c>
      <c r="N125" s="144" t="str">
        <f>IF(AND($AD125&gt;=HEX2DEC('Address Decoding'!$AJ$78),$AD125&lt;=HEX2DEC('Address Decoding'!$AK$78)),N$6,IF(AND($AD125&gt;HEX2DEC('Address Decoding'!$AK$78),$AD125&lt;=HEX2DEC('Address Decoding'!$AL$78)),"MIRROR",""))</f>
        <v/>
      </c>
      <c r="O125" s="145" t="str">
        <f>IF(AND($AD125&gt;=HEX2DEC('Address Decoding'!$AJ$79),$AD125&lt;=HEX2DEC('Address Decoding'!$AK$79)),O$6,IF(AND($AD125&gt;HEX2DEC('Address Decoding'!$AK$79),$AD125&lt;=HEX2DEC('Address Decoding'!$AL$79)),"MIRROR",""))</f>
        <v/>
      </c>
      <c r="P125" s="145" t="str">
        <f>IF(AND($AD125&gt;=HEX2DEC('Address Decoding'!$AJ$80),$AD125&lt;=HEX2DEC('Address Decoding'!$AK$80)),P$6,IF(AND($AD125&gt;HEX2DEC('Address Decoding'!$AK$80),$AD125&lt;=HEX2DEC('Address Decoding'!$AL$80)),"MIRROR",""))</f>
        <v/>
      </c>
      <c r="Q125" s="145" t="str">
        <f>IF(AND($AD125&gt;=HEX2DEC('Address Decoding'!$AJ$81),$AD125&lt;=HEX2DEC('Address Decoding'!$AK$81)),Q$6,IF(AND($AD125&gt;HEX2DEC('Address Decoding'!$AK$81),$AD125&lt;=HEX2DEC('Address Decoding'!$AL$81)),"MIRROR",""))</f>
        <v/>
      </c>
      <c r="R125" s="145" t="str">
        <f>IF(AND($AD125&gt;=HEX2DEC('Address Decoding'!$AJ$82),$AD125&lt;=HEX2DEC('Address Decoding'!$AK$82)),R$6,IF(AND($AD125&gt;HEX2DEC('Address Decoding'!$AK$82),$AD125&lt;=HEX2DEC('Address Decoding'!$AL$82)),"MIRROR",""))</f>
        <v/>
      </c>
      <c r="S125" s="145" t="str">
        <f>IF(AND($AD125&gt;=HEX2DEC('Address Decoding'!$AJ$83),$AD125&lt;=HEX2DEC('Address Decoding'!$AK$83)),S$6,IF(AND($AD125&gt;HEX2DEC('Address Decoding'!$AK$83),$AD125&lt;=HEX2DEC('Address Decoding'!$AL$83)),"MIRROR",""))</f>
        <v/>
      </c>
      <c r="T125" s="145" t="str">
        <f>IF(AND($AD125&gt;=HEX2DEC('Address Decoding'!$AJ$84),$AD125&lt;=HEX2DEC('Address Decoding'!$AK$84)),T$6,IF(AND($AD125&gt;HEX2DEC('Address Decoding'!$AK$84),$AD125&lt;=HEX2DEC('Address Decoding'!$AL$84)),"MIRROR",""))</f>
        <v/>
      </c>
      <c r="U125" s="145" t="str">
        <f>IF(AND($AD125&gt;=HEX2DEC('Address Decoding'!$AJ$85),$AD125&lt;=HEX2DEC('Address Decoding'!$AK$85)),U$6,IF(AND($AD125&gt;HEX2DEC('Address Decoding'!$AK$85),$AD125&lt;=HEX2DEC('Address Decoding'!$AL$85)),"MIRROR",""))</f>
        <v/>
      </c>
      <c r="V125" s="145" t="str">
        <f>IF(AND($AD125&gt;=HEX2DEC('Address Decoding'!$AJ$86),$AD125&lt;=HEX2DEC('Address Decoding'!$AK$86)),V$6,IF(AND($AD125&gt;HEX2DEC('Address Decoding'!$AK$86),$AD125&lt;=HEX2DEC('Address Decoding'!$AL$86)),"MIRROR",""))</f>
        <v/>
      </c>
      <c r="W125" s="145" t="str">
        <f>IF(AND($AD125&gt;=HEX2DEC('Address Decoding'!$AJ$87),$AD125&lt;=HEX2DEC('Address Decoding'!$AK$87)),W$6,IF(AND($AD125&gt;HEX2DEC('Address Decoding'!$AK$87),$AD125&lt;=HEX2DEC('Address Decoding'!$AL$87)),"MIRROR",""))</f>
        <v>VRAM_SPRITE_IMAGES</v>
      </c>
      <c r="X125" s="146" t="str">
        <f>IF(AND($AD125&gt;=HEX2DEC('Address Decoding'!$AJ$88),$AD125&lt;=HEX2DEC('Address Decoding'!$AK$88)),X$6,IF(AND($AD125&gt;HEX2DEC('Address Decoding'!$AK$88),$AD125&lt;=HEX2DEC('Address Decoding'!$AL$88)),"MIRROR",""))</f>
        <v/>
      </c>
      <c r="Y125" s="142" t="str">
        <f>IF(AND($AD125&gt;=HEX2DEC('Address Decoding'!$AJ$89),$AD125&lt;=HEX2DEC('Address Decoding'!$AK$89)),Y$6,IF(AND($AD125&gt;HEX2DEC('Address Decoding'!$AK$89),$AD125&lt;=HEX2DEC('Address Decoding'!$AL$89)),"MIRROR",""))</f>
        <v/>
      </c>
      <c r="Z125" s="143" t="str">
        <f>IF(AND(HEX2DEC('Address Decoding'!$AJ$95)&gt;=$AD125,HEX2DEC('Address Decoding'!$AK$95)&lt;=$AD126),Z$6,"")</f>
        <v/>
      </c>
      <c r="AA125" s="144" t="str">
        <f>IF(AND(HEX2DEC('Address Decoding'!$AJ$96)&gt;=$AD125,HEX2DEC('Address Decoding'!$AK$96)&lt;=$AD126),AA$6,"")</f>
        <v/>
      </c>
      <c r="AB125" s="130" t="str">
        <f t="shared" si="10"/>
        <v>OK</v>
      </c>
      <c r="AD125" s="162">
        <f t="shared" si="15"/>
        <v>60416</v>
      </c>
      <c r="AE125" s="163">
        <f t="shared" si="12"/>
        <v>1</v>
      </c>
    </row>
    <row r="126" spans="2:31">
      <c r="B126" s="139" t="str">
        <f t="shared" si="13"/>
        <v>0000EE00</v>
      </c>
      <c r="C126" s="140" t="s">
        <v>50</v>
      </c>
      <c r="D126" s="141" t="str">
        <f t="shared" si="14"/>
        <v>0000EFFF</v>
      </c>
      <c r="E126" s="142" t="str">
        <f>IF(AND($AD126&gt;=HEX2DEC('Address Decoding'!$AJ$69),$AD126&lt;=HEX2DEC('Address Decoding'!$AK$69)),E$6,IF(AND($AD126&gt;HEX2DEC('Address Decoding'!$AK$69),$AD126&lt;=HEX2DEC('Address Decoding'!$AL$69)),"MIRROR",""))</f>
        <v/>
      </c>
      <c r="F126" s="143" t="str">
        <f>IF(AND($AD126&gt;=HEX2DEC('Address Decoding'!$AJ$70),$AD126&lt;=HEX2DEC('Address Decoding'!$AK$70)),F$6,IF(AND($AD126&gt;HEX2DEC('Address Decoding'!$AK$70),$AD126&lt;=HEX2DEC('Address Decoding'!$AL$70)),"MIRROR",""))</f>
        <v/>
      </c>
      <c r="G126" s="143" t="str">
        <f>IF(AND($AD126&gt;=HEX2DEC('Address Decoding'!$AJ$71),$AD126&lt;=HEX2DEC('Address Decoding'!$AK$71)),G$6,IF(AND($AD126&gt;HEX2DEC('Address Decoding'!$AK$71),$AD126&lt;=HEX2DEC('Address Decoding'!$AL$71)),"MIRROR",""))</f>
        <v/>
      </c>
      <c r="H126" s="143" t="str">
        <f>IF(AND($AD126&gt;=HEX2DEC('Address Decoding'!$AJ$72),$AD126&lt;=HEX2DEC('Address Decoding'!$AK$72)),H$6,IF(AND($AD126&gt;HEX2DEC('Address Decoding'!$AK$72),$AD126&lt;=HEX2DEC('Address Decoding'!$AL$72)),"MIRROR",""))</f>
        <v/>
      </c>
      <c r="I126" s="143" t="str">
        <f>IF(AND($AD126&gt;=HEX2DEC('Address Decoding'!$AJ$73),$AD126&lt;=HEX2DEC('Address Decoding'!$AK$73)),I$6,IF(AND($AD126&gt;HEX2DEC('Address Decoding'!$AK$73),$AD126&lt;=HEX2DEC('Address Decoding'!$AL$73)),"MIRROR",""))</f>
        <v/>
      </c>
      <c r="J126" s="143" t="str">
        <f>IF(AND($AD126&gt;=HEX2DEC('Address Decoding'!$AJ$74),$AD126&lt;=HEX2DEC('Address Decoding'!$AK$74)),J$6,IF(AND($AD126&gt;HEX2DEC('Address Decoding'!$AK$74),$AD126&lt;=HEX2DEC('Address Decoding'!$AL$74)),"MIRROR",""))</f>
        <v/>
      </c>
      <c r="K126" s="143" t="str">
        <f>IF(AND($AD126&gt;=HEX2DEC('Address Decoding'!$AJ$75),$AD126&lt;=HEX2DEC('Address Decoding'!$AK$75)),K$6,IF(AND($AD126&gt;HEX2DEC('Address Decoding'!$AK$75),$AD126&lt;=HEX2DEC('Address Decoding'!$AL$75)),"MIRROR",""))</f>
        <v/>
      </c>
      <c r="L126" s="143" t="str">
        <f>IF(AND($AD126&gt;=HEX2DEC('Address Decoding'!$AJ$76),$AD126&lt;=HEX2DEC('Address Decoding'!$AK$76)),L$6,IF(AND($AD126&gt;HEX2DEC('Address Decoding'!$AK$76),$AD126&lt;=HEX2DEC('Address Decoding'!$AL$76)),"MIRROR",""))</f>
        <v/>
      </c>
      <c r="M126" s="143" t="str">
        <f>IF(AND($AD126&gt;=HEX2DEC('Address Decoding'!$AJ$77),$AD126&lt;=HEX2DEC('Address Decoding'!$AK$77)),M$6,IF(AND($AD126&gt;HEX2DEC('Address Decoding'!$AK$77),$AD126&lt;=HEX2DEC('Address Decoding'!$AL$77)),"MIRROR",""))</f>
        <v/>
      </c>
      <c r="N126" s="144" t="str">
        <f>IF(AND($AD126&gt;=HEX2DEC('Address Decoding'!$AJ$78),$AD126&lt;=HEX2DEC('Address Decoding'!$AK$78)),N$6,IF(AND($AD126&gt;HEX2DEC('Address Decoding'!$AK$78),$AD126&lt;=HEX2DEC('Address Decoding'!$AL$78)),"MIRROR",""))</f>
        <v/>
      </c>
      <c r="O126" s="145" t="str">
        <f>IF(AND($AD126&gt;=HEX2DEC('Address Decoding'!$AJ$79),$AD126&lt;=HEX2DEC('Address Decoding'!$AK$79)),O$6,IF(AND($AD126&gt;HEX2DEC('Address Decoding'!$AK$79),$AD126&lt;=HEX2DEC('Address Decoding'!$AL$79)),"MIRROR",""))</f>
        <v/>
      </c>
      <c r="P126" s="145" t="str">
        <f>IF(AND($AD126&gt;=HEX2DEC('Address Decoding'!$AJ$80),$AD126&lt;=HEX2DEC('Address Decoding'!$AK$80)),P$6,IF(AND($AD126&gt;HEX2DEC('Address Decoding'!$AK$80),$AD126&lt;=HEX2DEC('Address Decoding'!$AL$80)),"MIRROR",""))</f>
        <v/>
      </c>
      <c r="Q126" s="145" t="str">
        <f>IF(AND($AD126&gt;=HEX2DEC('Address Decoding'!$AJ$81),$AD126&lt;=HEX2DEC('Address Decoding'!$AK$81)),Q$6,IF(AND($AD126&gt;HEX2DEC('Address Decoding'!$AK$81),$AD126&lt;=HEX2DEC('Address Decoding'!$AL$81)),"MIRROR",""))</f>
        <v/>
      </c>
      <c r="R126" s="145" t="str">
        <f>IF(AND($AD126&gt;=HEX2DEC('Address Decoding'!$AJ$82),$AD126&lt;=HEX2DEC('Address Decoding'!$AK$82)),R$6,IF(AND($AD126&gt;HEX2DEC('Address Decoding'!$AK$82),$AD126&lt;=HEX2DEC('Address Decoding'!$AL$82)),"MIRROR",""))</f>
        <v/>
      </c>
      <c r="S126" s="145" t="str">
        <f>IF(AND($AD126&gt;=HEX2DEC('Address Decoding'!$AJ$83),$AD126&lt;=HEX2DEC('Address Decoding'!$AK$83)),S$6,IF(AND($AD126&gt;HEX2DEC('Address Decoding'!$AK$83),$AD126&lt;=HEX2DEC('Address Decoding'!$AL$83)),"MIRROR",""))</f>
        <v/>
      </c>
      <c r="T126" s="145" t="str">
        <f>IF(AND($AD126&gt;=HEX2DEC('Address Decoding'!$AJ$84),$AD126&lt;=HEX2DEC('Address Decoding'!$AK$84)),T$6,IF(AND($AD126&gt;HEX2DEC('Address Decoding'!$AK$84),$AD126&lt;=HEX2DEC('Address Decoding'!$AL$84)),"MIRROR",""))</f>
        <v/>
      </c>
      <c r="U126" s="145" t="str">
        <f>IF(AND($AD126&gt;=HEX2DEC('Address Decoding'!$AJ$85),$AD126&lt;=HEX2DEC('Address Decoding'!$AK$85)),U$6,IF(AND($AD126&gt;HEX2DEC('Address Decoding'!$AK$85),$AD126&lt;=HEX2DEC('Address Decoding'!$AL$85)),"MIRROR",""))</f>
        <v/>
      </c>
      <c r="V126" s="145" t="str">
        <f>IF(AND($AD126&gt;=HEX2DEC('Address Decoding'!$AJ$86),$AD126&lt;=HEX2DEC('Address Decoding'!$AK$86)),V$6,IF(AND($AD126&gt;HEX2DEC('Address Decoding'!$AK$86),$AD126&lt;=HEX2DEC('Address Decoding'!$AL$86)),"MIRROR",""))</f>
        <v/>
      </c>
      <c r="W126" s="145" t="str">
        <f>IF(AND($AD126&gt;=HEX2DEC('Address Decoding'!$AJ$87),$AD126&lt;=HEX2DEC('Address Decoding'!$AK$87)),W$6,IF(AND($AD126&gt;HEX2DEC('Address Decoding'!$AK$87),$AD126&lt;=HEX2DEC('Address Decoding'!$AL$87)),"MIRROR",""))</f>
        <v>VRAM_SPRITE_IMAGES</v>
      </c>
      <c r="X126" s="146" t="str">
        <f>IF(AND($AD126&gt;=HEX2DEC('Address Decoding'!$AJ$88),$AD126&lt;=HEX2DEC('Address Decoding'!$AK$88)),X$6,IF(AND($AD126&gt;HEX2DEC('Address Decoding'!$AK$88),$AD126&lt;=HEX2DEC('Address Decoding'!$AL$88)),"MIRROR",""))</f>
        <v/>
      </c>
      <c r="Y126" s="142" t="str">
        <f>IF(AND($AD126&gt;=HEX2DEC('Address Decoding'!$AJ$89),$AD126&lt;=HEX2DEC('Address Decoding'!$AK$89)),Y$6,IF(AND($AD126&gt;HEX2DEC('Address Decoding'!$AK$89),$AD126&lt;=HEX2DEC('Address Decoding'!$AL$89)),"MIRROR",""))</f>
        <v/>
      </c>
      <c r="Z126" s="143" t="str">
        <f>IF(AND(HEX2DEC('Address Decoding'!$AJ$95)&gt;=$AD126,HEX2DEC('Address Decoding'!$AK$95)&lt;=$AD127),Z$6,"")</f>
        <v/>
      </c>
      <c r="AA126" s="144" t="str">
        <f>IF(AND(HEX2DEC('Address Decoding'!$AJ$96)&gt;=$AD126,HEX2DEC('Address Decoding'!$AK$96)&lt;=$AD127),AA$6,"")</f>
        <v/>
      </c>
      <c r="AB126" s="130" t="str">
        <f t="shared" si="10"/>
        <v>OK</v>
      </c>
      <c r="AD126" s="162">
        <f t="shared" si="15"/>
        <v>60928</v>
      </c>
      <c r="AE126" s="163">
        <f t="shared" si="12"/>
        <v>1</v>
      </c>
    </row>
    <row r="127" spans="2:31">
      <c r="B127" s="139" t="str">
        <f t="shared" si="13"/>
        <v>0000F000</v>
      </c>
      <c r="C127" s="140" t="s">
        <v>50</v>
      </c>
      <c r="D127" s="141" t="str">
        <f t="shared" si="14"/>
        <v>0000F1FF</v>
      </c>
      <c r="E127" s="142" t="str">
        <f>IF(AND($AD127&gt;=HEX2DEC('Address Decoding'!$AJ$69),$AD127&lt;=HEX2DEC('Address Decoding'!$AK$69)),E$6,IF(AND($AD127&gt;HEX2DEC('Address Decoding'!$AK$69),$AD127&lt;=HEX2DEC('Address Decoding'!$AL$69)),"MIRROR",""))</f>
        <v/>
      </c>
      <c r="F127" s="143" t="str">
        <f>IF(AND($AD127&gt;=HEX2DEC('Address Decoding'!$AJ$70),$AD127&lt;=HEX2DEC('Address Decoding'!$AK$70)),F$6,IF(AND($AD127&gt;HEX2DEC('Address Decoding'!$AK$70),$AD127&lt;=HEX2DEC('Address Decoding'!$AL$70)),"MIRROR",""))</f>
        <v/>
      </c>
      <c r="G127" s="143" t="str">
        <f>IF(AND($AD127&gt;=HEX2DEC('Address Decoding'!$AJ$71),$AD127&lt;=HEX2DEC('Address Decoding'!$AK$71)),G$6,IF(AND($AD127&gt;HEX2DEC('Address Decoding'!$AK$71),$AD127&lt;=HEX2DEC('Address Decoding'!$AL$71)),"MIRROR",""))</f>
        <v/>
      </c>
      <c r="H127" s="143" t="str">
        <f>IF(AND($AD127&gt;=HEX2DEC('Address Decoding'!$AJ$72),$AD127&lt;=HEX2DEC('Address Decoding'!$AK$72)),H$6,IF(AND($AD127&gt;HEX2DEC('Address Decoding'!$AK$72),$AD127&lt;=HEX2DEC('Address Decoding'!$AL$72)),"MIRROR",""))</f>
        <v/>
      </c>
      <c r="I127" s="143" t="str">
        <f>IF(AND($AD127&gt;=HEX2DEC('Address Decoding'!$AJ$73),$AD127&lt;=HEX2DEC('Address Decoding'!$AK$73)),I$6,IF(AND($AD127&gt;HEX2DEC('Address Decoding'!$AK$73),$AD127&lt;=HEX2DEC('Address Decoding'!$AL$73)),"MIRROR",""))</f>
        <v/>
      </c>
      <c r="J127" s="143" t="str">
        <f>IF(AND($AD127&gt;=HEX2DEC('Address Decoding'!$AJ$74),$AD127&lt;=HEX2DEC('Address Decoding'!$AK$74)),J$6,IF(AND($AD127&gt;HEX2DEC('Address Decoding'!$AK$74),$AD127&lt;=HEX2DEC('Address Decoding'!$AL$74)),"MIRROR",""))</f>
        <v/>
      </c>
      <c r="K127" s="143" t="str">
        <f>IF(AND($AD127&gt;=HEX2DEC('Address Decoding'!$AJ$75),$AD127&lt;=HEX2DEC('Address Decoding'!$AK$75)),K$6,IF(AND($AD127&gt;HEX2DEC('Address Decoding'!$AK$75),$AD127&lt;=HEX2DEC('Address Decoding'!$AL$75)),"MIRROR",""))</f>
        <v/>
      </c>
      <c r="L127" s="143" t="str">
        <f>IF(AND($AD127&gt;=HEX2DEC('Address Decoding'!$AJ$76),$AD127&lt;=HEX2DEC('Address Decoding'!$AK$76)),L$6,IF(AND($AD127&gt;HEX2DEC('Address Decoding'!$AK$76),$AD127&lt;=HEX2DEC('Address Decoding'!$AL$76)),"MIRROR",""))</f>
        <v/>
      </c>
      <c r="M127" s="143" t="str">
        <f>IF(AND($AD127&gt;=HEX2DEC('Address Decoding'!$AJ$77),$AD127&lt;=HEX2DEC('Address Decoding'!$AK$77)),M$6,IF(AND($AD127&gt;HEX2DEC('Address Decoding'!$AK$77),$AD127&lt;=HEX2DEC('Address Decoding'!$AL$77)),"MIRROR",""))</f>
        <v/>
      </c>
      <c r="N127" s="144" t="str">
        <f>IF(AND($AD127&gt;=HEX2DEC('Address Decoding'!$AJ$78),$AD127&lt;=HEX2DEC('Address Decoding'!$AK$78)),N$6,IF(AND($AD127&gt;HEX2DEC('Address Decoding'!$AK$78),$AD127&lt;=HEX2DEC('Address Decoding'!$AL$78)),"MIRROR",""))</f>
        <v/>
      </c>
      <c r="O127" s="145" t="str">
        <f>IF(AND($AD127&gt;=HEX2DEC('Address Decoding'!$AJ$79),$AD127&lt;=HEX2DEC('Address Decoding'!$AK$79)),O$6,IF(AND($AD127&gt;HEX2DEC('Address Decoding'!$AK$79),$AD127&lt;=HEX2DEC('Address Decoding'!$AL$79)),"MIRROR",""))</f>
        <v/>
      </c>
      <c r="P127" s="145" t="str">
        <f>IF(AND($AD127&gt;=HEX2DEC('Address Decoding'!$AJ$80),$AD127&lt;=HEX2DEC('Address Decoding'!$AK$80)),P$6,IF(AND($AD127&gt;HEX2DEC('Address Decoding'!$AK$80),$AD127&lt;=HEX2DEC('Address Decoding'!$AL$80)),"MIRROR",""))</f>
        <v/>
      </c>
      <c r="Q127" s="145" t="str">
        <f>IF(AND($AD127&gt;=HEX2DEC('Address Decoding'!$AJ$81),$AD127&lt;=HEX2DEC('Address Decoding'!$AK$81)),Q$6,IF(AND($AD127&gt;HEX2DEC('Address Decoding'!$AK$81),$AD127&lt;=HEX2DEC('Address Decoding'!$AL$81)),"MIRROR",""))</f>
        <v/>
      </c>
      <c r="R127" s="145" t="str">
        <f>IF(AND($AD127&gt;=HEX2DEC('Address Decoding'!$AJ$82),$AD127&lt;=HEX2DEC('Address Decoding'!$AK$82)),R$6,IF(AND($AD127&gt;HEX2DEC('Address Decoding'!$AK$82),$AD127&lt;=HEX2DEC('Address Decoding'!$AL$82)),"MIRROR",""))</f>
        <v/>
      </c>
      <c r="S127" s="145" t="str">
        <f>IF(AND($AD127&gt;=HEX2DEC('Address Decoding'!$AJ$83),$AD127&lt;=HEX2DEC('Address Decoding'!$AK$83)),S$6,IF(AND($AD127&gt;HEX2DEC('Address Decoding'!$AK$83),$AD127&lt;=HEX2DEC('Address Decoding'!$AL$83)),"MIRROR",""))</f>
        <v/>
      </c>
      <c r="T127" s="145" t="str">
        <f>IF(AND($AD127&gt;=HEX2DEC('Address Decoding'!$AJ$84),$AD127&lt;=HEX2DEC('Address Decoding'!$AK$84)),T$6,IF(AND($AD127&gt;HEX2DEC('Address Decoding'!$AK$84),$AD127&lt;=HEX2DEC('Address Decoding'!$AL$84)),"MIRROR",""))</f>
        <v/>
      </c>
      <c r="U127" s="145" t="str">
        <f>IF(AND($AD127&gt;=HEX2DEC('Address Decoding'!$AJ$85),$AD127&lt;=HEX2DEC('Address Decoding'!$AK$85)),U$6,IF(AND($AD127&gt;HEX2DEC('Address Decoding'!$AK$85),$AD127&lt;=HEX2DEC('Address Decoding'!$AL$85)),"MIRROR",""))</f>
        <v/>
      </c>
      <c r="V127" s="145" t="str">
        <f>IF(AND($AD127&gt;=HEX2DEC('Address Decoding'!$AJ$86),$AD127&lt;=HEX2DEC('Address Decoding'!$AK$86)),V$6,IF(AND($AD127&gt;HEX2DEC('Address Decoding'!$AK$86),$AD127&lt;=HEX2DEC('Address Decoding'!$AL$86)),"MIRROR",""))</f>
        <v/>
      </c>
      <c r="W127" s="145" t="str">
        <f>IF(AND($AD127&gt;=HEX2DEC('Address Decoding'!$AJ$87),$AD127&lt;=HEX2DEC('Address Decoding'!$AK$87)),W$6,IF(AND($AD127&gt;HEX2DEC('Address Decoding'!$AK$87),$AD127&lt;=HEX2DEC('Address Decoding'!$AL$87)),"MIRROR",""))</f>
        <v>VRAM_SPRITE_IMAGES</v>
      </c>
      <c r="X127" s="146" t="str">
        <f>IF(AND($AD127&gt;=HEX2DEC('Address Decoding'!$AJ$88),$AD127&lt;=HEX2DEC('Address Decoding'!$AK$88)),X$6,IF(AND($AD127&gt;HEX2DEC('Address Decoding'!$AK$88),$AD127&lt;=HEX2DEC('Address Decoding'!$AL$88)),"MIRROR",""))</f>
        <v/>
      </c>
      <c r="Y127" s="142" t="str">
        <f>IF(AND($AD127&gt;=HEX2DEC('Address Decoding'!$AJ$89),$AD127&lt;=HEX2DEC('Address Decoding'!$AK$89)),Y$6,IF(AND($AD127&gt;HEX2DEC('Address Decoding'!$AK$89),$AD127&lt;=HEX2DEC('Address Decoding'!$AL$89)),"MIRROR",""))</f>
        <v/>
      </c>
      <c r="Z127" s="143" t="str">
        <f>IF(AND(HEX2DEC('Address Decoding'!$AJ$95)&gt;=$AD127,HEX2DEC('Address Decoding'!$AK$95)&lt;=$AD128),Z$6,"")</f>
        <v/>
      </c>
      <c r="AA127" s="144" t="str">
        <f>IF(AND(HEX2DEC('Address Decoding'!$AJ$96)&gt;=$AD127,HEX2DEC('Address Decoding'!$AK$96)&lt;=$AD128),AA$6,"")</f>
        <v/>
      </c>
      <c r="AB127" s="130" t="str">
        <f t="shared" si="10"/>
        <v>OK</v>
      </c>
      <c r="AD127" s="162">
        <f t="shared" si="15"/>
        <v>61440</v>
      </c>
      <c r="AE127" s="163">
        <f t="shared" si="12"/>
        <v>1</v>
      </c>
    </row>
    <row r="128" spans="2:31">
      <c r="B128" s="139" t="str">
        <f t="shared" si="13"/>
        <v>0000F200</v>
      </c>
      <c r="C128" s="140" t="s">
        <v>50</v>
      </c>
      <c r="D128" s="141" t="str">
        <f t="shared" si="14"/>
        <v>0000F3FF</v>
      </c>
      <c r="E128" s="142" t="str">
        <f>IF(AND($AD128&gt;=HEX2DEC('Address Decoding'!$AJ$69),$AD128&lt;=HEX2DEC('Address Decoding'!$AK$69)),E$6,IF(AND($AD128&gt;HEX2DEC('Address Decoding'!$AK$69),$AD128&lt;=HEX2DEC('Address Decoding'!$AL$69)),"MIRROR",""))</f>
        <v/>
      </c>
      <c r="F128" s="143" t="str">
        <f>IF(AND($AD128&gt;=HEX2DEC('Address Decoding'!$AJ$70),$AD128&lt;=HEX2DEC('Address Decoding'!$AK$70)),F$6,IF(AND($AD128&gt;HEX2DEC('Address Decoding'!$AK$70),$AD128&lt;=HEX2DEC('Address Decoding'!$AL$70)),"MIRROR",""))</f>
        <v/>
      </c>
      <c r="G128" s="143" t="str">
        <f>IF(AND($AD128&gt;=HEX2DEC('Address Decoding'!$AJ$71),$AD128&lt;=HEX2DEC('Address Decoding'!$AK$71)),G$6,IF(AND($AD128&gt;HEX2DEC('Address Decoding'!$AK$71),$AD128&lt;=HEX2DEC('Address Decoding'!$AL$71)),"MIRROR",""))</f>
        <v/>
      </c>
      <c r="H128" s="143" t="str">
        <f>IF(AND($AD128&gt;=HEX2DEC('Address Decoding'!$AJ$72),$AD128&lt;=HEX2DEC('Address Decoding'!$AK$72)),H$6,IF(AND($AD128&gt;HEX2DEC('Address Decoding'!$AK$72),$AD128&lt;=HEX2DEC('Address Decoding'!$AL$72)),"MIRROR",""))</f>
        <v/>
      </c>
      <c r="I128" s="143" t="str">
        <f>IF(AND($AD128&gt;=HEX2DEC('Address Decoding'!$AJ$73),$AD128&lt;=HEX2DEC('Address Decoding'!$AK$73)),I$6,IF(AND($AD128&gt;HEX2DEC('Address Decoding'!$AK$73),$AD128&lt;=HEX2DEC('Address Decoding'!$AL$73)),"MIRROR",""))</f>
        <v/>
      </c>
      <c r="J128" s="143" t="str">
        <f>IF(AND($AD128&gt;=HEX2DEC('Address Decoding'!$AJ$74),$AD128&lt;=HEX2DEC('Address Decoding'!$AK$74)),J$6,IF(AND($AD128&gt;HEX2DEC('Address Decoding'!$AK$74),$AD128&lt;=HEX2DEC('Address Decoding'!$AL$74)),"MIRROR",""))</f>
        <v/>
      </c>
      <c r="K128" s="143" t="str">
        <f>IF(AND($AD128&gt;=HEX2DEC('Address Decoding'!$AJ$75),$AD128&lt;=HEX2DEC('Address Decoding'!$AK$75)),K$6,IF(AND($AD128&gt;HEX2DEC('Address Decoding'!$AK$75),$AD128&lt;=HEX2DEC('Address Decoding'!$AL$75)),"MIRROR",""))</f>
        <v/>
      </c>
      <c r="L128" s="143" t="str">
        <f>IF(AND($AD128&gt;=HEX2DEC('Address Decoding'!$AJ$76),$AD128&lt;=HEX2DEC('Address Decoding'!$AK$76)),L$6,IF(AND($AD128&gt;HEX2DEC('Address Decoding'!$AK$76),$AD128&lt;=HEX2DEC('Address Decoding'!$AL$76)),"MIRROR",""))</f>
        <v/>
      </c>
      <c r="M128" s="143" t="str">
        <f>IF(AND($AD128&gt;=HEX2DEC('Address Decoding'!$AJ$77),$AD128&lt;=HEX2DEC('Address Decoding'!$AK$77)),M$6,IF(AND($AD128&gt;HEX2DEC('Address Decoding'!$AK$77),$AD128&lt;=HEX2DEC('Address Decoding'!$AL$77)),"MIRROR",""))</f>
        <v/>
      </c>
      <c r="N128" s="144" t="str">
        <f>IF(AND($AD128&gt;=HEX2DEC('Address Decoding'!$AJ$78),$AD128&lt;=HEX2DEC('Address Decoding'!$AK$78)),N$6,IF(AND($AD128&gt;HEX2DEC('Address Decoding'!$AK$78),$AD128&lt;=HEX2DEC('Address Decoding'!$AL$78)),"MIRROR",""))</f>
        <v/>
      </c>
      <c r="O128" s="145" t="str">
        <f>IF(AND($AD128&gt;=HEX2DEC('Address Decoding'!$AJ$79),$AD128&lt;=HEX2DEC('Address Decoding'!$AK$79)),O$6,IF(AND($AD128&gt;HEX2DEC('Address Decoding'!$AK$79),$AD128&lt;=HEX2DEC('Address Decoding'!$AL$79)),"MIRROR",""))</f>
        <v/>
      </c>
      <c r="P128" s="145" t="str">
        <f>IF(AND($AD128&gt;=HEX2DEC('Address Decoding'!$AJ$80),$AD128&lt;=HEX2DEC('Address Decoding'!$AK$80)),P$6,IF(AND($AD128&gt;HEX2DEC('Address Decoding'!$AK$80),$AD128&lt;=HEX2DEC('Address Decoding'!$AL$80)),"MIRROR",""))</f>
        <v/>
      </c>
      <c r="Q128" s="145" t="str">
        <f>IF(AND($AD128&gt;=HEX2DEC('Address Decoding'!$AJ$81),$AD128&lt;=HEX2DEC('Address Decoding'!$AK$81)),Q$6,IF(AND($AD128&gt;HEX2DEC('Address Decoding'!$AK$81),$AD128&lt;=HEX2DEC('Address Decoding'!$AL$81)),"MIRROR",""))</f>
        <v/>
      </c>
      <c r="R128" s="145" t="str">
        <f>IF(AND($AD128&gt;=HEX2DEC('Address Decoding'!$AJ$82),$AD128&lt;=HEX2DEC('Address Decoding'!$AK$82)),R$6,IF(AND($AD128&gt;HEX2DEC('Address Decoding'!$AK$82),$AD128&lt;=HEX2DEC('Address Decoding'!$AL$82)),"MIRROR",""))</f>
        <v/>
      </c>
      <c r="S128" s="145" t="str">
        <f>IF(AND($AD128&gt;=HEX2DEC('Address Decoding'!$AJ$83),$AD128&lt;=HEX2DEC('Address Decoding'!$AK$83)),S$6,IF(AND($AD128&gt;HEX2DEC('Address Decoding'!$AK$83),$AD128&lt;=HEX2DEC('Address Decoding'!$AL$83)),"MIRROR",""))</f>
        <v/>
      </c>
      <c r="T128" s="145" t="str">
        <f>IF(AND($AD128&gt;=HEX2DEC('Address Decoding'!$AJ$84),$AD128&lt;=HEX2DEC('Address Decoding'!$AK$84)),T$6,IF(AND($AD128&gt;HEX2DEC('Address Decoding'!$AK$84),$AD128&lt;=HEX2DEC('Address Decoding'!$AL$84)),"MIRROR",""))</f>
        <v/>
      </c>
      <c r="U128" s="145" t="str">
        <f>IF(AND($AD128&gt;=HEX2DEC('Address Decoding'!$AJ$85),$AD128&lt;=HEX2DEC('Address Decoding'!$AK$85)),U$6,IF(AND($AD128&gt;HEX2DEC('Address Decoding'!$AK$85),$AD128&lt;=HEX2DEC('Address Decoding'!$AL$85)),"MIRROR",""))</f>
        <v/>
      </c>
      <c r="V128" s="145" t="str">
        <f>IF(AND($AD128&gt;=HEX2DEC('Address Decoding'!$AJ$86),$AD128&lt;=HEX2DEC('Address Decoding'!$AK$86)),V$6,IF(AND($AD128&gt;HEX2DEC('Address Decoding'!$AK$86),$AD128&lt;=HEX2DEC('Address Decoding'!$AL$86)),"MIRROR",""))</f>
        <v/>
      </c>
      <c r="W128" s="145" t="str">
        <f>IF(AND($AD128&gt;=HEX2DEC('Address Decoding'!$AJ$87),$AD128&lt;=HEX2DEC('Address Decoding'!$AK$87)),W$6,IF(AND($AD128&gt;HEX2DEC('Address Decoding'!$AK$87),$AD128&lt;=HEX2DEC('Address Decoding'!$AL$87)),"MIRROR",""))</f>
        <v>VRAM_SPRITE_IMAGES</v>
      </c>
      <c r="X128" s="146" t="str">
        <f>IF(AND($AD128&gt;=HEX2DEC('Address Decoding'!$AJ$88),$AD128&lt;=HEX2DEC('Address Decoding'!$AK$88)),X$6,IF(AND($AD128&gt;HEX2DEC('Address Decoding'!$AK$88),$AD128&lt;=HEX2DEC('Address Decoding'!$AL$88)),"MIRROR",""))</f>
        <v/>
      </c>
      <c r="Y128" s="142" t="str">
        <f>IF(AND($AD128&gt;=HEX2DEC('Address Decoding'!$AJ$89),$AD128&lt;=HEX2DEC('Address Decoding'!$AK$89)),Y$6,IF(AND($AD128&gt;HEX2DEC('Address Decoding'!$AK$89),$AD128&lt;=HEX2DEC('Address Decoding'!$AL$89)),"MIRROR",""))</f>
        <v/>
      </c>
      <c r="Z128" s="143" t="str">
        <f>IF(AND(HEX2DEC('Address Decoding'!$AJ$95)&gt;=$AD128,HEX2DEC('Address Decoding'!$AK$95)&lt;=$AD129),Z$6,"")</f>
        <v/>
      </c>
      <c r="AA128" s="144" t="str">
        <f>IF(AND(HEX2DEC('Address Decoding'!$AJ$96)&gt;=$AD128,HEX2DEC('Address Decoding'!$AK$96)&lt;=$AD129),AA$6,"")</f>
        <v/>
      </c>
      <c r="AB128" s="130" t="str">
        <f t="shared" si="10"/>
        <v>OK</v>
      </c>
      <c r="AD128" s="162">
        <f t="shared" si="15"/>
        <v>61952</v>
      </c>
      <c r="AE128" s="163">
        <f t="shared" si="12"/>
        <v>1</v>
      </c>
    </row>
    <row r="129" spans="2:31">
      <c r="B129" s="139" t="str">
        <f t="shared" si="13"/>
        <v>0000F400</v>
      </c>
      <c r="C129" s="140" t="s">
        <v>50</v>
      </c>
      <c r="D129" s="141" t="str">
        <f t="shared" si="14"/>
        <v>0000F5FF</v>
      </c>
      <c r="E129" s="142" t="str">
        <f>IF(AND($AD129&gt;=HEX2DEC('Address Decoding'!$AJ$69),$AD129&lt;=HEX2DEC('Address Decoding'!$AK$69)),E$6,IF(AND($AD129&gt;HEX2DEC('Address Decoding'!$AK$69),$AD129&lt;=HEX2DEC('Address Decoding'!$AL$69)),"MIRROR",""))</f>
        <v/>
      </c>
      <c r="F129" s="143" t="str">
        <f>IF(AND($AD129&gt;=HEX2DEC('Address Decoding'!$AJ$70),$AD129&lt;=HEX2DEC('Address Decoding'!$AK$70)),F$6,IF(AND($AD129&gt;HEX2DEC('Address Decoding'!$AK$70),$AD129&lt;=HEX2DEC('Address Decoding'!$AL$70)),"MIRROR",""))</f>
        <v/>
      </c>
      <c r="G129" s="143" t="str">
        <f>IF(AND($AD129&gt;=HEX2DEC('Address Decoding'!$AJ$71),$AD129&lt;=HEX2DEC('Address Decoding'!$AK$71)),G$6,IF(AND($AD129&gt;HEX2DEC('Address Decoding'!$AK$71),$AD129&lt;=HEX2DEC('Address Decoding'!$AL$71)),"MIRROR",""))</f>
        <v/>
      </c>
      <c r="H129" s="143" t="str">
        <f>IF(AND($AD129&gt;=HEX2DEC('Address Decoding'!$AJ$72),$AD129&lt;=HEX2DEC('Address Decoding'!$AK$72)),H$6,IF(AND($AD129&gt;HEX2DEC('Address Decoding'!$AK$72),$AD129&lt;=HEX2DEC('Address Decoding'!$AL$72)),"MIRROR",""))</f>
        <v/>
      </c>
      <c r="I129" s="143" t="str">
        <f>IF(AND($AD129&gt;=HEX2DEC('Address Decoding'!$AJ$73),$AD129&lt;=HEX2DEC('Address Decoding'!$AK$73)),I$6,IF(AND($AD129&gt;HEX2DEC('Address Decoding'!$AK$73),$AD129&lt;=HEX2DEC('Address Decoding'!$AL$73)),"MIRROR",""))</f>
        <v/>
      </c>
      <c r="J129" s="143" t="str">
        <f>IF(AND($AD129&gt;=HEX2DEC('Address Decoding'!$AJ$74),$AD129&lt;=HEX2DEC('Address Decoding'!$AK$74)),J$6,IF(AND($AD129&gt;HEX2DEC('Address Decoding'!$AK$74),$AD129&lt;=HEX2DEC('Address Decoding'!$AL$74)),"MIRROR",""))</f>
        <v/>
      </c>
      <c r="K129" s="143" t="str">
        <f>IF(AND($AD129&gt;=HEX2DEC('Address Decoding'!$AJ$75),$AD129&lt;=HEX2DEC('Address Decoding'!$AK$75)),K$6,IF(AND($AD129&gt;HEX2DEC('Address Decoding'!$AK$75),$AD129&lt;=HEX2DEC('Address Decoding'!$AL$75)),"MIRROR",""))</f>
        <v/>
      </c>
      <c r="L129" s="143" t="str">
        <f>IF(AND($AD129&gt;=HEX2DEC('Address Decoding'!$AJ$76),$AD129&lt;=HEX2DEC('Address Decoding'!$AK$76)),L$6,IF(AND($AD129&gt;HEX2DEC('Address Decoding'!$AK$76),$AD129&lt;=HEX2DEC('Address Decoding'!$AL$76)),"MIRROR",""))</f>
        <v/>
      </c>
      <c r="M129" s="143" t="str">
        <f>IF(AND($AD129&gt;=HEX2DEC('Address Decoding'!$AJ$77),$AD129&lt;=HEX2DEC('Address Decoding'!$AK$77)),M$6,IF(AND($AD129&gt;HEX2DEC('Address Decoding'!$AK$77),$AD129&lt;=HEX2DEC('Address Decoding'!$AL$77)),"MIRROR",""))</f>
        <v/>
      </c>
      <c r="N129" s="144" t="str">
        <f>IF(AND($AD129&gt;=HEX2DEC('Address Decoding'!$AJ$78),$AD129&lt;=HEX2DEC('Address Decoding'!$AK$78)),N$6,IF(AND($AD129&gt;HEX2DEC('Address Decoding'!$AK$78),$AD129&lt;=HEX2DEC('Address Decoding'!$AL$78)),"MIRROR",""))</f>
        <v/>
      </c>
      <c r="O129" s="145" t="str">
        <f>IF(AND($AD129&gt;=HEX2DEC('Address Decoding'!$AJ$79),$AD129&lt;=HEX2DEC('Address Decoding'!$AK$79)),O$6,IF(AND($AD129&gt;HEX2DEC('Address Decoding'!$AK$79),$AD129&lt;=HEX2DEC('Address Decoding'!$AL$79)),"MIRROR",""))</f>
        <v/>
      </c>
      <c r="P129" s="145" t="str">
        <f>IF(AND($AD129&gt;=HEX2DEC('Address Decoding'!$AJ$80),$AD129&lt;=HEX2DEC('Address Decoding'!$AK$80)),P$6,IF(AND($AD129&gt;HEX2DEC('Address Decoding'!$AK$80),$AD129&lt;=HEX2DEC('Address Decoding'!$AL$80)),"MIRROR",""))</f>
        <v/>
      </c>
      <c r="Q129" s="145" t="str">
        <f>IF(AND($AD129&gt;=HEX2DEC('Address Decoding'!$AJ$81),$AD129&lt;=HEX2DEC('Address Decoding'!$AK$81)),Q$6,IF(AND($AD129&gt;HEX2DEC('Address Decoding'!$AK$81),$AD129&lt;=HEX2DEC('Address Decoding'!$AL$81)),"MIRROR",""))</f>
        <v/>
      </c>
      <c r="R129" s="145" t="str">
        <f>IF(AND($AD129&gt;=HEX2DEC('Address Decoding'!$AJ$82),$AD129&lt;=HEX2DEC('Address Decoding'!$AK$82)),R$6,IF(AND($AD129&gt;HEX2DEC('Address Decoding'!$AK$82),$AD129&lt;=HEX2DEC('Address Decoding'!$AL$82)),"MIRROR",""))</f>
        <v/>
      </c>
      <c r="S129" s="145" t="str">
        <f>IF(AND($AD129&gt;=HEX2DEC('Address Decoding'!$AJ$83),$AD129&lt;=HEX2DEC('Address Decoding'!$AK$83)),S$6,IF(AND($AD129&gt;HEX2DEC('Address Decoding'!$AK$83),$AD129&lt;=HEX2DEC('Address Decoding'!$AL$83)),"MIRROR",""))</f>
        <v/>
      </c>
      <c r="T129" s="145" t="str">
        <f>IF(AND($AD129&gt;=HEX2DEC('Address Decoding'!$AJ$84),$AD129&lt;=HEX2DEC('Address Decoding'!$AK$84)),T$6,IF(AND($AD129&gt;HEX2DEC('Address Decoding'!$AK$84),$AD129&lt;=HEX2DEC('Address Decoding'!$AL$84)),"MIRROR",""))</f>
        <v/>
      </c>
      <c r="U129" s="145" t="str">
        <f>IF(AND($AD129&gt;=HEX2DEC('Address Decoding'!$AJ$85),$AD129&lt;=HEX2DEC('Address Decoding'!$AK$85)),U$6,IF(AND($AD129&gt;HEX2DEC('Address Decoding'!$AK$85),$AD129&lt;=HEX2DEC('Address Decoding'!$AL$85)),"MIRROR",""))</f>
        <v/>
      </c>
      <c r="V129" s="145" t="str">
        <f>IF(AND($AD129&gt;=HEX2DEC('Address Decoding'!$AJ$86),$AD129&lt;=HEX2DEC('Address Decoding'!$AK$86)),V$6,IF(AND($AD129&gt;HEX2DEC('Address Decoding'!$AK$86),$AD129&lt;=HEX2DEC('Address Decoding'!$AL$86)),"MIRROR",""))</f>
        <v/>
      </c>
      <c r="W129" s="145" t="str">
        <f>IF(AND($AD129&gt;=HEX2DEC('Address Decoding'!$AJ$87),$AD129&lt;=HEX2DEC('Address Decoding'!$AK$87)),W$6,IF(AND($AD129&gt;HEX2DEC('Address Decoding'!$AK$87),$AD129&lt;=HEX2DEC('Address Decoding'!$AL$87)),"MIRROR",""))</f>
        <v>VRAM_SPRITE_IMAGES</v>
      </c>
      <c r="X129" s="146" t="str">
        <f>IF(AND($AD129&gt;=HEX2DEC('Address Decoding'!$AJ$88),$AD129&lt;=HEX2DEC('Address Decoding'!$AK$88)),X$6,IF(AND($AD129&gt;HEX2DEC('Address Decoding'!$AK$88),$AD129&lt;=HEX2DEC('Address Decoding'!$AL$88)),"MIRROR",""))</f>
        <v/>
      </c>
      <c r="Y129" s="142" t="str">
        <f>IF(AND($AD129&gt;=HEX2DEC('Address Decoding'!$AJ$89),$AD129&lt;=HEX2DEC('Address Decoding'!$AK$89)),Y$6,IF(AND($AD129&gt;HEX2DEC('Address Decoding'!$AK$89),$AD129&lt;=HEX2DEC('Address Decoding'!$AL$89)),"MIRROR",""))</f>
        <v/>
      </c>
      <c r="Z129" s="143" t="str">
        <f>IF(AND(HEX2DEC('Address Decoding'!$AJ$95)&gt;=$AD129,HEX2DEC('Address Decoding'!$AK$95)&lt;=$AD130),Z$6,"")</f>
        <v/>
      </c>
      <c r="AA129" s="144" t="str">
        <f>IF(AND(HEX2DEC('Address Decoding'!$AJ$96)&gt;=$AD129,HEX2DEC('Address Decoding'!$AK$96)&lt;=$AD130),AA$6,"")</f>
        <v/>
      </c>
      <c r="AB129" s="130" t="str">
        <f t="shared" si="10"/>
        <v>OK</v>
      </c>
      <c r="AD129" s="162">
        <f t="shared" si="15"/>
        <v>62464</v>
      </c>
      <c r="AE129" s="163">
        <f t="shared" si="12"/>
        <v>1</v>
      </c>
    </row>
    <row r="130" spans="2:31">
      <c r="B130" s="139" t="str">
        <f t="shared" si="13"/>
        <v>0000F600</v>
      </c>
      <c r="C130" s="140" t="s">
        <v>50</v>
      </c>
      <c r="D130" s="141" t="str">
        <f t="shared" si="14"/>
        <v>0000F7FF</v>
      </c>
      <c r="E130" s="142" t="str">
        <f>IF(AND($AD130&gt;=HEX2DEC('Address Decoding'!$AJ$69),$AD130&lt;=HEX2DEC('Address Decoding'!$AK$69)),E$6,IF(AND($AD130&gt;HEX2DEC('Address Decoding'!$AK$69),$AD130&lt;=HEX2DEC('Address Decoding'!$AL$69)),"MIRROR",""))</f>
        <v/>
      </c>
      <c r="F130" s="143" t="str">
        <f>IF(AND($AD130&gt;=HEX2DEC('Address Decoding'!$AJ$70),$AD130&lt;=HEX2DEC('Address Decoding'!$AK$70)),F$6,IF(AND($AD130&gt;HEX2DEC('Address Decoding'!$AK$70),$AD130&lt;=HEX2DEC('Address Decoding'!$AL$70)),"MIRROR",""))</f>
        <v/>
      </c>
      <c r="G130" s="143" t="str">
        <f>IF(AND($AD130&gt;=HEX2DEC('Address Decoding'!$AJ$71),$AD130&lt;=HEX2DEC('Address Decoding'!$AK$71)),G$6,IF(AND($AD130&gt;HEX2DEC('Address Decoding'!$AK$71),$AD130&lt;=HEX2DEC('Address Decoding'!$AL$71)),"MIRROR",""))</f>
        <v/>
      </c>
      <c r="H130" s="143" t="str">
        <f>IF(AND($AD130&gt;=HEX2DEC('Address Decoding'!$AJ$72),$AD130&lt;=HEX2DEC('Address Decoding'!$AK$72)),H$6,IF(AND($AD130&gt;HEX2DEC('Address Decoding'!$AK$72),$AD130&lt;=HEX2DEC('Address Decoding'!$AL$72)),"MIRROR",""))</f>
        <v/>
      </c>
      <c r="I130" s="143" t="str">
        <f>IF(AND($AD130&gt;=HEX2DEC('Address Decoding'!$AJ$73),$AD130&lt;=HEX2DEC('Address Decoding'!$AK$73)),I$6,IF(AND($AD130&gt;HEX2DEC('Address Decoding'!$AK$73),$AD130&lt;=HEX2DEC('Address Decoding'!$AL$73)),"MIRROR",""))</f>
        <v/>
      </c>
      <c r="J130" s="143" t="str">
        <f>IF(AND($AD130&gt;=HEX2DEC('Address Decoding'!$AJ$74),$AD130&lt;=HEX2DEC('Address Decoding'!$AK$74)),J$6,IF(AND($AD130&gt;HEX2DEC('Address Decoding'!$AK$74),$AD130&lt;=HEX2DEC('Address Decoding'!$AL$74)),"MIRROR",""))</f>
        <v/>
      </c>
      <c r="K130" s="143" t="str">
        <f>IF(AND($AD130&gt;=HEX2DEC('Address Decoding'!$AJ$75),$AD130&lt;=HEX2DEC('Address Decoding'!$AK$75)),K$6,IF(AND($AD130&gt;HEX2DEC('Address Decoding'!$AK$75),$AD130&lt;=HEX2DEC('Address Decoding'!$AL$75)),"MIRROR",""))</f>
        <v/>
      </c>
      <c r="L130" s="143" t="str">
        <f>IF(AND($AD130&gt;=HEX2DEC('Address Decoding'!$AJ$76),$AD130&lt;=HEX2DEC('Address Decoding'!$AK$76)),L$6,IF(AND($AD130&gt;HEX2DEC('Address Decoding'!$AK$76),$AD130&lt;=HEX2DEC('Address Decoding'!$AL$76)),"MIRROR",""))</f>
        <v/>
      </c>
      <c r="M130" s="143" t="str">
        <f>IF(AND($AD130&gt;=HEX2DEC('Address Decoding'!$AJ$77),$AD130&lt;=HEX2DEC('Address Decoding'!$AK$77)),M$6,IF(AND($AD130&gt;HEX2DEC('Address Decoding'!$AK$77),$AD130&lt;=HEX2DEC('Address Decoding'!$AL$77)),"MIRROR",""))</f>
        <v/>
      </c>
      <c r="N130" s="144" t="str">
        <f>IF(AND($AD130&gt;=HEX2DEC('Address Decoding'!$AJ$78),$AD130&lt;=HEX2DEC('Address Decoding'!$AK$78)),N$6,IF(AND($AD130&gt;HEX2DEC('Address Decoding'!$AK$78),$AD130&lt;=HEX2DEC('Address Decoding'!$AL$78)),"MIRROR",""))</f>
        <v/>
      </c>
      <c r="O130" s="145" t="str">
        <f>IF(AND($AD130&gt;=HEX2DEC('Address Decoding'!$AJ$79),$AD130&lt;=HEX2DEC('Address Decoding'!$AK$79)),O$6,IF(AND($AD130&gt;HEX2DEC('Address Decoding'!$AK$79),$AD130&lt;=HEX2DEC('Address Decoding'!$AL$79)),"MIRROR",""))</f>
        <v/>
      </c>
      <c r="P130" s="145" t="str">
        <f>IF(AND($AD130&gt;=HEX2DEC('Address Decoding'!$AJ$80),$AD130&lt;=HEX2DEC('Address Decoding'!$AK$80)),P$6,IF(AND($AD130&gt;HEX2DEC('Address Decoding'!$AK$80),$AD130&lt;=HEX2DEC('Address Decoding'!$AL$80)),"MIRROR",""))</f>
        <v/>
      </c>
      <c r="Q130" s="145" t="str">
        <f>IF(AND($AD130&gt;=HEX2DEC('Address Decoding'!$AJ$81),$AD130&lt;=HEX2DEC('Address Decoding'!$AK$81)),Q$6,IF(AND($AD130&gt;HEX2DEC('Address Decoding'!$AK$81),$AD130&lt;=HEX2DEC('Address Decoding'!$AL$81)),"MIRROR",""))</f>
        <v/>
      </c>
      <c r="R130" s="145" t="str">
        <f>IF(AND($AD130&gt;=HEX2DEC('Address Decoding'!$AJ$82),$AD130&lt;=HEX2DEC('Address Decoding'!$AK$82)),R$6,IF(AND($AD130&gt;HEX2DEC('Address Decoding'!$AK$82),$AD130&lt;=HEX2DEC('Address Decoding'!$AL$82)),"MIRROR",""))</f>
        <v/>
      </c>
      <c r="S130" s="145" t="str">
        <f>IF(AND($AD130&gt;=HEX2DEC('Address Decoding'!$AJ$83),$AD130&lt;=HEX2DEC('Address Decoding'!$AK$83)),S$6,IF(AND($AD130&gt;HEX2DEC('Address Decoding'!$AK$83),$AD130&lt;=HEX2DEC('Address Decoding'!$AL$83)),"MIRROR",""))</f>
        <v/>
      </c>
      <c r="T130" s="145" t="str">
        <f>IF(AND($AD130&gt;=HEX2DEC('Address Decoding'!$AJ$84),$AD130&lt;=HEX2DEC('Address Decoding'!$AK$84)),T$6,IF(AND($AD130&gt;HEX2DEC('Address Decoding'!$AK$84),$AD130&lt;=HEX2DEC('Address Decoding'!$AL$84)),"MIRROR",""))</f>
        <v/>
      </c>
      <c r="U130" s="145" t="str">
        <f>IF(AND($AD130&gt;=HEX2DEC('Address Decoding'!$AJ$85),$AD130&lt;=HEX2DEC('Address Decoding'!$AK$85)),U$6,IF(AND($AD130&gt;HEX2DEC('Address Decoding'!$AK$85),$AD130&lt;=HEX2DEC('Address Decoding'!$AL$85)),"MIRROR",""))</f>
        <v/>
      </c>
      <c r="V130" s="145" t="str">
        <f>IF(AND($AD130&gt;=HEX2DEC('Address Decoding'!$AJ$86),$AD130&lt;=HEX2DEC('Address Decoding'!$AK$86)),V$6,IF(AND($AD130&gt;HEX2DEC('Address Decoding'!$AK$86),$AD130&lt;=HEX2DEC('Address Decoding'!$AL$86)),"MIRROR",""))</f>
        <v/>
      </c>
      <c r="W130" s="145" t="str">
        <f>IF(AND($AD130&gt;=HEX2DEC('Address Decoding'!$AJ$87),$AD130&lt;=HEX2DEC('Address Decoding'!$AK$87)),W$6,IF(AND($AD130&gt;HEX2DEC('Address Decoding'!$AK$87),$AD130&lt;=HEX2DEC('Address Decoding'!$AL$87)),"MIRROR",""))</f>
        <v>VRAM_SPRITE_IMAGES</v>
      </c>
      <c r="X130" s="146" t="str">
        <f>IF(AND($AD130&gt;=HEX2DEC('Address Decoding'!$AJ$88),$AD130&lt;=HEX2DEC('Address Decoding'!$AK$88)),X$6,IF(AND($AD130&gt;HEX2DEC('Address Decoding'!$AK$88),$AD130&lt;=HEX2DEC('Address Decoding'!$AL$88)),"MIRROR",""))</f>
        <v/>
      </c>
      <c r="Y130" s="142" t="str">
        <f>IF(AND($AD130&gt;=HEX2DEC('Address Decoding'!$AJ$89),$AD130&lt;=HEX2DEC('Address Decoding'!$AK$89)),Y$6,IF(AND($AD130&gt;HEX2DEC('Address Decoding'!$AK$89),$AD130&lt;=HEX2DEC('Address Decoding'!$AL$89)),"MIRROR",""))</f>
        <v/>
      </c>
      <c r="Z130" s="143" t="str">
        <f>IF(AND(HEX2DEC('Address Decoding'!$AJ$95)&gt;=$AD130,HEX2DEC('Address Decoding'!$AK$95)&lt;=$AD131),Z$6,"")</f>
        <v/>
      </c>
      <c r="AA130" s="144" t="str">
        <f>IF(AND(HEX2DEC('Address Decoding'!$AJ$96)&gt;=$AD130,HEX2DEC('Address Decoding'!$AK$96)&lt;=$AD131),AA$6,"")</f>
        <v/>
      </c>
      <c r="AB130" s="130" t="str">
        <f t="shared" si="10"/>
        <v>OK</v>
      </c>
      <c r="AD130" s="162">
        <f t="shared" si="15"/>
        <v>62976</v>
      </c>
      <c r="AE130" s="163">
        <f t="shared" si="12"/>
        <v>1</v>
      </c>
    </row>
    <row r="131" spans="2:31">
      <c r="B131" s="139" t="str">
        <f t="shared" si="13"/>
        <v>0000F800</v>
      </c>
      <c r="C131" s="140" t="s">
        <v>50</v>
      </c>
      <c r="D131" s="141" t="str">
        <f t="shared" si="14"/>
        <v>0000F9FF</v>
      </c>
      <c r="E131" s="142" t="str">
        <f>IF(AND($AD131&gt;=HEX2DEC('Address Decoding'!$AJ$69),$AD131&lt;=HEX2DEC('Address Decoding'!$AK$69)),E$6,IF(AND($AD131&gt;HEX2DEC('Address Decoding'!$AK$69),$AD131&lt;=HEX2DEC('Address Decoding'!$AL$69)),"MIRROR",""))</f>
        <v/>
      </c>
      <c r="F131" s="143" t="str">
        <f>IF(AND($AD131&gt;=HEX2DEC('Address Decoding'!$AJ$70),$AD131&lt;=HEX2DEC('Address Decoding'!$AK$70)),F$6,IF(AND($AD131&gt;HEX2DEC('Address Decoding'!$AK$70),$AD131&lt;=HEX2DEC('Address Decoding'!$AL$70)),"MIRROR",""))</f>
        <v/>
      </c>
      <c r="G131" s="143" t="str">
        <f>IF(AND($AD131&gt;=HEX2DEC('Address Decoding'!$AJ$71),$AD131&lt;=HEX2DEC('Address Decoding'!$AK$71)),G$6,IF(AND($AD131&gt;HEX2DEC('Address Decoding'!$AK$71),$AD131&lt;=HEX2DEC('Address Decoding'!$AL$71)),"MIRROR",""))</f>
        <v/>
      </c>
      <c r="H131" s="143" t="str">
        <f>IF(AND($AD131&gt;=HEX2DEC('Address Decoding'!$AJ$72),$AD131&lt;=HEX2DEC('Address Decoding'!$AK$72)),H$6,IF(AND($AD131&gt;HEX2DEC('Address Decoding'!$AK$72),$AD131&lt;=HEX2DEC('Address Decoding'!$AL$72)),"MIRROR",""))</f>
        <v/>
      </c>
      <c r="I131" s="143" t="str">
        <f>IF(AND($AD131&gt;=HEX2DEC('Address Decoding'!$AJ$73),$AD131&lt;=HEX2DEC('Address Decoding'!$AK$73)),I$6,IF(AND($AD131&gt;HEX2DEC('Address Decoding'!$AK$73),$AD131&lt;=HEX2DEC('Address Decoding'!$AL$73)),"MIRROR",""))</f>
        <v/>
      </c>
      <c r="J131" s="143" t="str">
        <f>IF(AND($AD131&gt;=HEX2DEC('Address Decoding'!$AJ$74),$AD131&lt;=HEX2DEC('Address Decoding'!$AK$74)),J$6,IF(AND($AD131&gt;HEX2DEC('Address Decoding'!$AK$74),$AD131&lt;=HEX2DEC('Address Decoding'!$AL$74)),"MIRROR",""))</f>
        <v/>
      </c>
      <c r="K131" s="143" t="str">
        <f>IF(AND($AD131&gt;=HEX2DEC('Address Decoding'!$AJ$75),$AD131&lt;=HEX2DEC('Address Decoding'!$AK$75)),K$6,IF(AND($AD131&gt;HEX2DEC('Address Decoding'!$AK$75),$AD131&lt;=HEX2DEC('Address Decoding'!$AL$75)),"MIRROR",""))</f>
        <v/>
      </c>
      <c r="L131" s="143" t="str">
        <f>IF(AND($AD131&gt;=HEX2DEC('Address Decoding'!$AJ$76),$AD131&lt;=HEX2DEC('Address Decoding'!$AK$76)),L$6,IF(AND($AD131&gt;HEX2DEC('Address Decoding'!$AK$76),$AD131&lt;=HEX2DEC('Address Decoding'!$AL$76)),"MIRROR",""))</f>
        <v/>
      </c>
      <c r="M131" s="143" t="str">
        <f>IF(AND($AD131&gt;=HEX2DEC('Address Decoding'!$AJ$77),$AD131&lt;=HEX2DEC('Address Decoding'!$AK$77)),M$6,IF(AND($AD131&gt;HEX2DEC('Address Decoding'!$AK$77),$AD131&lt;=HEX2DEC('Address Decoding'!$AL$77)),"MIRROR",""))</f>
        <v/>
      </c>
      <c r="N131" s="144" t="str">
        <f>IF(AND($AD131&gt;=HEX2DEC('Address Decoding'!$AJ$78),$AD131&lt;=HEX2DEC('Address Decoding'!$AK$78)),N$6,IF(AND($AD131&gt;HEX2DEC('Address Decoding'!$AK$78),$AD131&lt;=HEX2DEC('Address Decoding'!$AL$78)),"MIRROR",""))</f>
        <v/>
      </c>
      <c r="O131" s="145" t="str">
        <f>IF(AND($AD131&gt;=HEX2DEC('Address Decoding'!$AJ$79),$AD131&lt;=HEX2DEC('Address Decoding'!$AK$79)),O$6,IF(AND($AD131&gt;HEX2DEC('Address Decoding'!$AK$79),$AD131&lt;=HEX2DEC('Address Decoding'!$AL$79)),"MIRROR",""))</f>
        <v/>
      </c>
      <c r="P131" s="145" t="str">
        <f>IF(AND($AD131&gt;=HEX2DEC('Address Decoding'!$AJ$80),$AD131&lt;=HEX2DEC('Address Decoding'!$AK$80)),P$6,IF(AND($AD131&gt;HEX2DEC('Address Decoding'!$AK$80),$AD131&lt;=HEX2DEC('Address Decoding'!$AL$80)),"MIRROR",""))</f>
        <v/>
      </c>
      <c r="Q131" s="145" t="str">
        <f>IF(AND($AD131&gt;=HEX2DEC('Address Decoding'!$AJ$81),$AD131&lt;=HEX2DEC('Address Decoding'!$AK$81)),Q$6,IF(AND($AD131&gt;HEX2DEC('Address Decoding'!$AK$81),$AD131&lt;=HEX2DEC('Address Decoding'!$AL$81)),"MIRROR",""))</f>
        <v/>
      </c>
      <c r="R131" s="145" t="str">
        <f>IF(AND($AD131&gt;=HEX2DEC('Address Decoding'!$AJ$82),$AD131&lt;=HEX2DEC('Address Decoding'!$AK$82)),R$6,IF(AND($AD131&gt;HEX2DEC('Address Decoding'!$AK$82),$AD131&lt;=HEX2DEC('Address Decoding'!$AL$82)),"MIRROR",""))</f>
        <v/>
      </c>
      <c r="S131" s="145" t="str">
        <f>IF(AND($AD131&gt;=HEX2DEC('Address Decoding'!$AJ$83),$AD131&lt;=HEX2DEC('Address Decoding'!$AK$83)),S$6,IF(AND($AD131&gt;HEX2DEC('Address Decoding'!$AK$83),$AD131&lt;=HEX2DEC('Address Decoding'!$AL$83)),"MIRROR",""))</f>
        <v/>
      </c>
      <c r="T131" s="145" t="str">
        <f>IF(AND($AD131&gt;=HEX2DEC('Address Decoding'!$AJ$84),$AD131&lt;=HEX2DEC('Address Decoding'!$AK$84)),T$6,IF(AND($AD131&gt;HEX2DEC('Address Decoding'!$AK$84),$AD131&lt;=HEX2DEC('Address Decoding'!$AL$84)),"MIRROR",""))</f>
        <v/>
      </c>
      <c r="U131" s="145" t="str">
        <f>IF(AND($AD131&gt;=HEX2DEC('Address Decoding'!$AJ$85),$AD131&lt;=HEX2DEC('Address Decoding'!$AK$85)),U$6,IF(AND($AD131&gt;HEX2DEC('Address Decoding'!$AK$85),$AD131&lt;=HEX2DEC('Address Decoding'!$AL$85)),"MIRROR",""))</f>
        <v/>
      </c>
      <c r="V131" s="145" t="str">
        <f>IF(AND($AD131&gt;=HEX2DEC('Address Decoding'!$AJ$86),$AD131&lt;=HEX2DEC('Address Decoding'!$AK$86)),V$6,IF(AND($AD131&gt;HEX2DEC('Address Decoding'!$AK$86),$AD131&lt;=HEX2DEC('Address Decoding'!$AL$86)),"MIRROR",""))</f>
        <v/>
      </c>
      <c r="W131" s="145" t="str">
        <f>IF(AND($AD131&gt;=HEX2DEC('Address Decoding'!$AJ$87),$AD131&lt;=HEX2DEC('Address Decoding'!$AK$87)),W$6,IF(AND($AD131&gt;HEX2DEC('Address Decoding'!$AK$87),$AD131&lt;=HEX2DEC('Address Decoding'!$AL$87)),"MIRROR",""))</f>
        <v>VRAM_SPRITE_IMAGES</v>
      </c>
      <c r="X131" s="146" t="str">
        <f>IF(AND($AD131&gt;=HEX2DEC('Address Decoding'!$AJ$88),$AD131&lt;=HEX2DEC('Address Decoding'!$AK$88)),X$6,IF(AND($AD131&gt;HEX2DEC('Address Decoding'!$AK$88),$AD131&lt;=HEX2DEC('Address Decoding'!$AL$88)),"MIRROR",""))</f>
        <v/>
      </c>
      <c r="Y131" s="142" t="str">
        <f>IF(AND($AD131&gt;=HEX2DEC('Address Decoding'!$AJ$89),$AD131&lt;=HEX2DEC('Address Decoding'!$AK$89)),Y$6,IF(AND($AD131&gt;HEX2DEC('Address Decoding'!$AK$89),$AD131&lt;=HEX2DEC('Address Decoding'!$AL$89)),"MIRROR",""))</f>
        <v/>
      </c>
      <c r="Z131" s="143" t="str">
        <f>IF(AND(HEX2DEC('Address Decoding'!$AJ$95)&gt;=$AD131,HEX2DEC('Address Decoding'!$AK$95)&lt;=$AD132),Z$6,"")</f>
        <v/>
      </c>
      <c r="AA131" s="144" t="str">
        <f>IF(AND(HEX2DEC('Address Decoding'!$AJ$96)&gt;=$AD131,HEX2DEC('Address Decoding'!$AK$96)&lt;=$AD132),AA$6,"")</f>
        <v/>
      </c>
      <c r="AB131" s="130" t="str">
        <f t="shared" si="10"/>
        <v>OK</v>
      </c>
      <c r="AD131" s="162">
        <f t="shared" si="15"/>
        <v>63488</v>
      </c>
      <c r="AE131" s="163">
        <f t="shared" si="12"/>
        <v>1</v>
      </c>
    </row>
    <row r="132" spans="2:31">
      <c r="B132" s="139" t="str">
        <f t="shared" si="13"/>
        <v>0000FA00</v>
      </c>
      <c r="C132" s="140" t="s">
        <v>50</v>
      </c>
      <c r="D132" s="141" t="str">
        <f t="shared" si="14"/>
        <v>0000FBFF</v>
      </c>
      <c r="E132" s="142" t="str">
        <f>IF(AND($AD132&gt;=HEX2DEC('Address Decoding'!$AJ$69),$AD132&lt;=HEX2DEC('Address Decoding'!$AK$69)),E$6,IF(AND($AD132&gt;HEX2DEC('Address Decoding'!$AK$69),$AD132&lt;=HEX2DEC('Address Decoding'!$AL$69)),"MIRROR",""))</f>
        <v/>
      </c>
      <c r="F132" s="143" t="str">
        <f>IF(AND($AD132&gt;=HEX2DEC('Address Decoding'!$AJ$70),$AD132&lt;=HEX2DEC('Address Decoding'!$AK$70)),F$6,IF(AND($AD132&gt;HEX2DEC('Address Decoding'!$AK$70),$AD132&lt;=HEX2DEC('Address Decoding'!$AL$70)),"MIRROR",""))</f>
        <v/>
      </c>
      <c r="G132" s="143" t="str">
        <f>IF(AND($AD132&gt;=HEX2DEC('Address Decoding'!$AJ$71),$AD132&lt;=HEX2DEC('Address Decoding'!$AK$71)),G$6,IF(AND($AD132&gt;HEX2DEC('Address Decoding'!$AK$71),$AD132&lt;=HEX2DEC('Address Decoding'!$AL$71)),"MIRROR",""))</f>
        <v/>
      </c>
      <c r="H132" s="143" t="str">
        <f>IF(AND($AD132&gt;=HEX2DEC('Address Decoding'!$AJ$72),$AD132&lt;=HEX2DEC('Address Decoding'!$AK$72)),H$6,IF(AND($AD132&gt;HEX2DEC('Address Decoding'!$AK$72),$AD132&lt;=HEX2DEC('Address Decoding'!$AL$72)),"MIRROR",""))</f>
        <v/>
      </c>
      <c r="I132" s="143" t="str">
        <f>IF(AND($AD132&gt;=HEX2DEC('Address Decoding'!$AJ$73),$AD132&lt;=HEX2DEC('Address Decoding'!$AK$73)),I$6,IF(AND($AD132&gt;HEX2DEC('Address Decoding'!$AK$73),$AD132&lt;=HEX2DEC('Address Decoding'!$AL$73)),"MIRROR",""))</f>
        <v/>
      </c>
      <c r="J132" s="143" t="str">
        <f>IF(AND($AD132&gt;=HEX2DEC('Address Decoding'!$AJ$74),$AD132&lt;=HEX2DEC('Address Decoding'!$AK$74)),J$6,IF(AND($AD132&gt;HEX2DEC('Address Decoding'!$AK$74),$AD132&lt;=HEX2DEC('Address Decoding'!$AL$74)),"MIRROR",""))</f>
        <v/>
      </c>
      <c r="K132" s="143" t="str">
        <f>IF(AND($AD132&gt;=HEX2DEC('Address Decoding'!$AJ$75),$AD132&lt;=HEX2DEC('Address Decoding'!$AK$75)),K$6,IF(AND($AD132&gt;HEX2DEC('Address Decoding'!$AK$75),$AD132&lt;=HEX2DEC('Address Decoding'!$AL$75)),"MIRROR",""))</f>
        <v/>
      </c>
      <c r="L132" s="143" t="str">
        <f>IF(AND($AD132&gt;=HEX2DEC('Address Decoding'!$AJ$76),$AD132&lt;=HEX2DEC('Address Decoding'!$AK$76)),L$6,IF(AND($AD132&gt;HEX2DEC('Address Decoding'!$AK$76),$AD132&lt;=HEX2DEC('Address Decoding'!$AL$76)),"MIRROR",""))</f>
        <v/>
      </c>
      <c r="M132" s="143" t="str">
        <f>IF(AND($AD132&gt;=HEX2DEC('Address Decoding'!$AJ$77),$AD132&lt;=HEX2DEC('Address Decoding'!$AK$77)),M$6,IF(AND($AD132&gt;HEX2DEC('Address Decoding'!$AK$77),$AD132&lt;=HEX2DEC('Address Decoding'!$AL$77)),"MIRROR",""))</f>
        <v/>
      </c>
      <c r="N132" s="144" t="str">
        <f>IF(AND($AD132&gt;=HEX2DEC('Address Decoding'!$AJ$78),$AD132&lt;=HEX2DEC('Address Decoding'!$AK$78)),N$6,IF(AND($AD132&gt;HEX2DEC('Address Decoding'!$AK$78),$AD132&lt;=HEX2DEC('Address Decoding'!$AL$78)),"MIRROR",""))</f>
        <v/>
      </c>
      <c r="O132" s="145" t="str">
        <f>IF(AND($AD132&gt;=HEX2DEC('Address Decoding'!$AJ$79),$AD132&lt;=HEX2DEC('Address Decoding'!$AK$79)),O$6,IF(AND($AD132&gt;HEX2DEC('Address Decoding'!$AK$79),$AD132&lt;=HEX2DEC('Address Decoding'!$AL$79)),"MIRROR",""))</f>
        <v/>
      </c>
      <c r="P132" s="145" t="str">
        <f>IF(AND($AD132&gt;=HEX2DEC('Address Decoding'!$AJ$80),$AD132&lt;=HEX2DEC('Address Decoding'!$AK$80)),P$6,IF(AND($AD132&gt;HEX2DEC('Address Decoding'!$AK$80),$AD132&lt;=HEX2DEC('Address Decoding'!$AL$80)),"MIRROR",""))</f>
        <v/>
      </c>
      <c r="Q132" s="145" t="str">
        <f>IF(AND($AD132&gt;=HEX2DEC('Address Decoding'!$AJ$81),$AD132&lt;=HEX2DEC('Address Decoding'!$AK$81)),Q$6,IF(AND($AD132&gt;HEX2DEC('Address Decoding'!$AK$81),$AD132&lt;=HEX2DEC('Address Decoding'!$AL$81)),"MIRROR",""))</f>
        <v/>
      </c>
      <c r="R132" s="145" t="str">
        <f>IF(AND($AD132&gt;=HEX2DEC('Address Decoding'!$AJ$82),$AD132&lt;=HEX2DEC('Address Decoding'!$AK$82)),R$6,IF(AND($AD132&gt;HEX2DEC('Address Decoding'!$AK$82),$AD132&lt;=HEX2DEC('Address Decoding'!$AL$82)),"MIRROR",""))</f>
        <v/>
      </c>
      <c r="S132" s="145" t="str">
        <f>IF(AND($AD132&gt;=HEX2DEC('Address Decoding'!$AJ$83),$AD132&lt;=HEX2DEC('Address Decoding'!$AK$83)),S$6,IF(AND($AD132&gt;HEX2DEC('Address Decoding'!$AK$83),$AD132&lt;=HEX2DEC('Address Decoding'!$AL$83)),"MIRROR",""))</f>
        <v/>
      </c>
      <c r="T132" s="145" t="str">
        <f>IF(AND($AD132&gt;=HEX2DEC('Address Decoding'!$AJ$84),$AD132&lt;=HEX2DEC('Address Decoding'!$AK$84)),T$6,IF(AND($AD132&gt;HEX2DEC('Address Decoding'!$AK$84),$AD132&lt;=HEX2DEC('Address Decoding'!$AL$84)),"MIRROR",""))</f>
        <v/>
      </c>
      <c r="U132" s="145" t="str">
        <f>IF(AND($AD132&gt;=HEX2DEC('Address Decoding'!$AJ$85),$AD132&lt;=HEX2DEC('Address Decoding'!$AK$85)),U$6,IF(AND($AD132&gt;HEX2DEC('Address Decoding'!$AK$85),$AD132&lt;=HEX2DEC('Address Decoding'!$AL$85)),"MIRROR",""))</f>
        <v/>
      </c>
      <c r="V132" s="145" t="str">
        <f>IF(AND($AD132&gt;=HEX2DEC('Address Decoding'!$AJ$86),$AD132&lt;=HEX2DEC('Address Decoding'!$AK$86)),V$6,IF(AND($AD132&gt;HEX2DEC('Address Decoding'!$AK$86),$AD132&lt;=HEX2DEC('Address Decoding'!$AL$86)),"MIRROR",""))</f>
        <v/>
      </c>
      <c r="W132" s="145" t="str">
        <f>IF(AND($AD132&gt;=HEX2DEC('Address Decoding'!$AJ$87),$AD132&lt;=HEX2DEC('Address Decoding'!$AK$87)),W$6,IF(AND($AD132&gt;HEX2DEC('Address Decoding'!$AK$87),$AD132&lt;=HEX2DEC('Address Decoding'!$AL$87)),"MIRROR",""))</f>
        <v>VRAM_SPRITE_IMAGES</v>
      </c>
      <c r="X132" s="146" t="str">
        <f>IF(AND($AD132&gt;=HEX2DEC('Address Decoding'!$AJ$88),$AD132&lt;=HEX2DEC('Address Decoding'!$AK$88)),X$6,IF(AND($AD132&gt;HEX2DEC('Address Decoding'!$AK$88),$AD132&lt;=HEX2DEC('Address Decoding'!$AL$88)),"MIRROR",""))</f>
        <v/>
      </c>
      <c r="Y132" s="142" t="str">
        <f>IF(AND($AD132&gt;=HEX2DEC('Address Decoding'!$AJ$89),$AD132&lt;=HEX2DEC('Address Decoding'!$AK$89)),Y$6,IF(AND($AD132&gt;HEX2DEC('Address Decoding'!$AK$89),$AD132&lt;=HEX2DEC('Address Decoding'!$AL$89)),"MIRROR",""))</f>
        <v/>
      </c>
      <c r="Z132" s="143" t="str">
        <f>IF(AND(HEX2DEC('Address Decoding'!$AJ$95)&gt;=$AD132,HEX2DEC('Address Decoding'!$AK$95)&lt;=$AD133),Z$6,"")</f>
        <v/>
      </c>
      <c r="AA132" s="144" t="str">
        <f>IF(AND(HEX2DEC('Address Decoding'!$AJ$96)&gt;=$AD132,HEX2DEC('Address Decoding'!$AK$96)&lt;=$AD133),AA$6,"")</f>
        <v/>
      </c>
      <c r="AB132" s="130" t="str">
        <f t="shared" si="10"/>
        <v>OK</v>
      </c>
      <c r="AD132" s="162">
        <f t="shared" si="15"/>
        <v>64000</v>
      </c>
      <c r="AE132" s="163">
        <f t="shared" si="12"/>
        <v>1</v>
      </c>
    </row>
    <row r="133" spans="2:31">
      <c r="B133" s="139" t="str">
        <f t="shared" si="13"/>
        <v>0000FC00</v>
      </c>
      <c r="C133" s="140" t="s">
        <v>50</v>
      </c>
      <c r="D133" s="141" t="str">
        <f t="shared" si="14"/>
        <v>0000FDFF</v>
      </c>
      <c r="E133" s="142" t="str">
        <f>IF(AND($AD133&gt;=HEX2DEC('Address Decoding'!$AJ$69),$AD133&lt;=HEX2DEC('Address Decoding'!$AK$69)),E$6,IF(AND($AD133&gt;HEX2DEC('Address Decoding'!$AK$69),$AD133&lt;=HEX2DEC('Address Decoding'!$AL$69)),"MIRROR",""))</f>
        <v/>
      </c>
      <c r="F133" s="143" t="str">
        <f>IF(AND($AD133&gt;=HEX2DEC('Address Decoding'!$AJ$70),$AD133&lt;=HEX2DEC('Address Decoding'!$AK$70)),F$6,IF(AND($AD133&gt;HEX2DEC('Address Decoding'!$AK$70),$AD133&lt;=HEX2DEC('Address Decoding'!$AL$70)),"MIRROR",""))</f>
        <v/>
      </c>
      <c r="G133" s="143" t="str">
        <f>IF(AND($AD133&gt;=HEX2DEC('Address Decoding'!$AJ$71),$AD133&lt;=HEX2DEC('Address Decoding'!$AK$71)),G$6,IF(AND($AD133&gt;HEX2DEC('Address Decoding'!$AK$71),$AD133&lt;=HEX2DEC('Address Decoding'!$AL$71)),"MIRROR",""))</f>
        <v/>
      </c>
      <c r="H133" s="143" t="str">
        <f>IF(AND($AD133&gt;=HEX2DEC('Address Decoding'!$AJ$72),$AD133&lt;=HEX2DEC('Address Decoding'!$AK$72)),H$6,IF(AND($AD133&gt;HEX2DEC('Address Decoding'!$AK$72),$AD133&lt;=HEX2DEC('Address Decoding'!$AL$72)),"MIRROR",""))</f>
        <v/>
      </c>
      <c r="I133" s="143" t="str">
        <f>IF(AND($AD133&gt;=HEX2DEC('Address Decoding'!$AJ$73),$AD133&lt;=HEX2DEC('Address Decoding'!$AK$73)),I$6,IF(AND($AD133&gt;HEX2DEC('Address Decoding'!$AK$73),$AD133&lt;=HEX2DEC('Address Decoding'!$AL$73)),"MIRROR",""))</f>
        <v/>
      </c>
      <c r="J133" s="143" t="str">
        <f>IF(AND($AD133&gt;=HEX2DEC('Address Decoding'!$AJ$74),$AD133&lt;=HEX2DEC('Address Decoding'!$AK$74)),J$6,IF(AND($AD133&gt;HEX2DEC('Address Decoding'!$AK$74),$AD133&lt;=HEX2DEC('Address Decoding'!$AL$74)),"MIRROR",""))</f>
        <v/>
      </c>
      <c r="K133" s="143" t="str">
        <f>IF(AND($AD133&gt;=HEX2DEC('Address Decoding'!$AJ$75),$AD133&lt;=HEX2DEC('Address Decoding'!$AK$75)),K$6,IF(AND($AD133&gt;HEX2DEC('Address Decoding'!$AK$75),$AD133&lt;=HEX2DEC('Address Decoding'!$AL$75)),"MIRROR",""))</f>
        <v/>
      </c>
      <c r="L133" s="143" t="str">
        <f>IF(AND($AD133&gt;=HEX2DEC('Address Decoding'!$AJ$76),$AD133&lt;=HEX2DEC('Address Decoding'!$AK$76)),L$6,IF(AND($AD133&gt;HEX2DEC('Address Decoding'!$AK$76),$AD133&lt;=HEX2DEC('Address Decoding'!$AL$76)),"MIRROR",""))</f>
        <v/>
      </c>
      <c r="M133" s="143" t="str">
        <f>IF(AND($AD133&gt;=HEX2DEC('Address Decoding'!$AJ$77),$AD133&lt;=HEX2DEC('Address Decoding'!$AK$77)),M$6,IF(AND($AD133&gt;HEX2DEC('Address Decoding'!$AK$77),$AD133&lt;=HEX2DEC('Address Decoding'!$AL$77)),"MIRROR",""))</f>
        <v/>
      </c>
      <c r="N133" s="144" t="str">
        <f>IF(AND($AD133&gt;=HEX2DEC('Address Decoding'!$AJ$78),$AD133&lt;=HEX2DEC('Address Decoding'!$AK$78)),N$6,IF(AND($AD133&gt;HEX2DEC('Address Decoding'!$AK$78),$AD133&lt;=HEX2DEC('Address Decoding'!$AL$78)),"MIRROR",""))</f>
        <v/>
      </c>
      <c r="O133" s="145" t="str">
        <f>IF(AND($AD133&gt;=HEX2DEC('Address Decoding'!$AJ$79),$AD133&lt;=HEX2DEC('Address Decoding'!$AK$79)),O$6,IF(AND($AD133&gt;HEX2DEC('Address Decoding'!$AK$79),$AD133&lt;=HEX2DEC('Address Decoding'!$AL$79)),"MIRROR",""))</f>
        <v/>
      </c>
      <c r="P133" s="145" t="str">
        <f>IF(AND($AD133&gt;=HEX2DEC('Address Decoding'!$AJ$80),$AD133&lt;=HEX2DEC('Address Decoding'!$AK$80)),P$6,IF(AND($AD133&gt;HEX2DEC('Address Decoding'!$AK$80),$AD133&lt;=HEX2DEC('Address Decoding'!$AL$80)),"MIRROR",""))</f>
        <v/>
      </c>
      <c r="Q133" s="145" t="str">
        <f>IF(AND($AD133&gt;=HEX2DEC('Address Decoding'!$AJ$81),$AD133&lt;=HEX2DEC('Address Decoding'!$AK$81)),Q$6,IF(AND($AD133&gt;HEX2DEC('Address Decoding'!$AK$81),$AD133&lt;=HEX2DEC('Address Decoding'!$AL$81)),"MIRROR",""))</f>
        <v/>
      </c>
      <c r="R133" s="145" t="str">
        <f>IF(AND($AD133&gt;=HEX2DEC('Address Decoding'!$AJ$82),$AD133&lt;=HEX2DEC('Address Decoding'!$AK$82)),R$6,IF(AND($AD133&gt;HEX2DEC('Address Decoding'!$AK$82),$AD133&lt;=HEX2DEC('Address Decoding'!$AL$82)),"MIRROR",""))</f>
        <v/>
      </c>
      <c r="S133" s="145" t="str">
        <f>IF(AND($AD133&gt;=HEX2DEC('Address Decoding'!$AJ$83),$AD133&lt;=HEX2DEC('Address Decoding'!$AK$83)),S$6,IF(AND($AD133&gt;HEX2DEC('Address Decoding'!$AK$83),$AD133&lt;=HEX2DEC('Address Decoding'!$AL$83)),"MIRROR",""))</f>
        <v/>
      </c>
      <c r="T133" s="145" t="str">
        <f>IF(AND($AD133&gt;=HEX2DEC('Address Decoding'!$AJ$84),$AD133&lt;=HEX2DEC('Address Decoding'!$AK$84)),T$6,IF(AND($AD133&gt;HEX2DEC('Address Decoding'!$AK$84),$AD133&lt;=HEX2DEC('Address Decoding'!$AL$84)),"MIRROR",""))</f>
        <v/>
      </c>
      <c r="U133" s="145" t="str">
        <f>IF(AND($AD133&gt;=HEX2DEC('Address Decoding'!$AJ$85),$AD133&lt;=HEX2DEC('Address Decoding'!$AK$85)),U$6,IF(AND($AD133&gt;HEX2DEC('Address Decoding'!$AK$85),$AD133&lt;=HEX2DEC('Address Decoding'!$AL$85)),"MIRROR",""))</f>
        <v/>
      </c>
      <c r="V133" s="145" t="str">
        <f>IF(AND($AD133&gt;=HEX2DEC('Address Decoding'!$AJ$86),$AD133&lt;=HEX2DEC('Address Decoding'!$AK$86)),V$6,IF(AND($AD133&gt;HEX2DEC('Address Decoding'!$AK$86),$AD133&lt;=HEX2DEC('Address Decoding'!$AL$86)),"MIRROR",""))</f>
        <v/>
      </c>
      <c r="W133" s="145" t="str">
        <f>IF(AND($AD133&gt;=HEX2DEC('Address Decoding'!$AJ$87),$AD133&lt;=HEX2DEC('Address Decoding'!$AK$87)),W$6,IF(AND($AD133&gt;HEX2DEC('Address Decoding'!$AK$87),$AD133&lt;=HEX2DEC('Address Decoding'!$AL$87)),"MIRROR",""))</f>
        <v>VRAM_SPRITE_IMAGES</v>
      </c>
      <c r="X133" s="146" t="str">
        <f>IF(AND($AD133&gt;=HEX2DEC('Address Decoding'!$AJ$88),$AD133&lt;=HEX2DEC('Address Decoding'!$AK$88)),X$6,IF(AND($AD133&gt;HEX2DEC('Address Decoding'!$AK$88),$AD133&lt;=HEX2DEC('Address Decoding'!$AL$88)),"MIRROR",""))</f>
        <v/>
      </c>
      <c r="Y133" s="142" t="str">
        <f>IF(AND($AD133&gt;=HEX2DEC('Address Decoding'!$AJ$89),$AD133&lt;=HEX2DEC('Address Decoding'!$AK$89)),Y$6,IF(AND($AD133&gt;HEX2DEC('Address Decoding'!$AK$89),$AD133&lt;=HEX2DEC('Address Decoding'!$AL$89)),"MIRROR",""))</f>
        <v/>
      </c>
      <c r="Z133" s="143" t="str">
        <f>IF(AND(HEX2DEC('Address Decoding'!$AJ$95)&gt;=$AD133,HEX2DEC('Address Decoding'!$AK$95)&lt;=$AD134),Z$6,"")</f>
        <v/>
      </c>
      <c r="AA133" s="144" t="str">
        <f>IF(AND(HEX2DEC('Address Decoding'!$AJ$96)&gt;=$AD133,HEX2DEC('Address Decoding'!$AK$96)&lt;=$AD134),AA$6,"")</f>
        <v/>
      </c>
      <c r="AB133" s="130" t="str">
        <f t="shared" si="10"/>
        <v>OK</v>
      </c>
      <c r="AD133" s="162">
        <f t="shared" si="15"/>
        <v>64512</v>
      </c>
      <c r="AE133" s="163">
        <f t="shared" si="12"/>
        <v>1</v>
      </c>
    </row>
    <row r="134" spans="2:31" ht="15.75" thickBot="1">
      <c r="B134" s="147" t="str">
        <f t="shared" si="13"/>
        <v>0000FE00</v>
      </c>
      <c r="C134" s="148" t="s">
        <v>50</v>
      </c>
      <c r="D134" s="149" t="str">
        <f t="shared" si="14"/>
        <v>0000FFFF</v>
      </c>
      <c r="E134" s="150" t="str">
        <f>IF(AND($AD134&gt;=HEX2DEC('Address Decoding'!$AJ$69),$AD134&lt;=HEX2DEC('Address Decoding'!$AK$69)),E$6,IF(AND($AD134&gt;HEX2DEC('Address Decoding'!$AK$69),$AD134&lt;=HEX2DEC('Address Decoding'!$AL$69)),"MIRROR",""))</f>
        <v/>
      </c>
      <c r="F134" s="151" t="str">
        <f>IF(AND($AD134&gt;=HEX2DEC('Address Decoding'!$AJ$70),$AD134&lt;=HEX2DEC('Address Decoding'!$AK$70)),F$6,IF(AND($AD134&gt;HEX2DEC('Address Decoding'!$AK$70),$AD134&lt;=HEX2DEC('Address Decoding'!$AL$70)),"MIRROR",""))</f>
        <v/>
      </c>
      <c r="G134" s="151" t="str">
        <f>IF(AND($AD134&gt;=HEX2DEC('Address Decoding'!$AJ$71),$AD134&lt;=HEX2DEC('Address Decoding'!$AK$71)),G$6,IF(AND($AD134&gt;HEX2DEC('Address Decoding'!$AK$71),$AD134&lt;=HEX2DEC('Address Decoding'!$AL$71)),"MIRROR",""))</f>
        <v/>
      </c>
      <c r="H134" s="151" t="str">
        <f>IF(AND($AD134&gt;=HEX2DEC('Address Decoding'!$AJ$72),$AD134&lt;=HEX2DEC('Address Decoding'!$AK$72)),H$6,IF(AND($AD134&gt;HEX2DEC('Address Decoding'!$AK$72),$AD134&lt;=HEX2DEC('Address Decoding'!$AL$72)),"MIRROR",""))</f>
        <v/>
      </c>
      <c r="I134" s="151" t="str">
        <f>IF(AND($AD134&gt;=HEX2DEC('Address Decoding'!$AJ$73),$AD134&lt;=HEX2DEC('Address Decoding'!$AK$73)),I$6,IF(AND($AD134&gt;HEX2DEC('Address Decoding'!$AK$73),$AD134&lt;=HEX2DEC('Address Decoding'!$AL$73)),"MIRROR",""))</f>
        <v/>
      </c>
      <c r="J134" s="151" t="str">
        <f>IF(AND($AD134&gt;=HEX2DEC('Address Decoding'!$AJ$74),$AD134&lt;=HEX2DEC('Address Decoding'!$AK$74)),J$6,IF(AND($AD134&gt;HEX2DEC('Address Decoding'!$AK$74),$AD134&lt;=HEX2DEC('Address Decoding'!$AL$74)),"MIRROR",""))</f>
        <v/>
      </c>
      <c r="K134" s="151" t="str">
        <f>IF(AND($AD134&gt;=HEX2DEC('Address Decoding'!$AJ$75),$AD134&lt;=HEX2DEC('Address Decoding'!$AK$75)),K$6,IF(AND($AD134&gt;HEX2DEC('Address Decoding'!$AK$75),$AD134&lt;=HEX2DEC('Address Decoding'!$AL$75)),"MIRROR",""))</f>
        <v/>
      </c>
      <c r="L134" s="151" t="str">
        <f>IF(AND($AD134&gt;=HEX2DEC('Address Decoding'!$AJ$76),$AD134&lt;=HEX2DEC('Address Decoding'!$AK$76)),L$6,IF(AND($AD134&gt;HEX2DEC('Address Decoding'!$AK$76),$AD134&lt;=HEX2DEC('Address Decoding'!$AL$76)),"MIRROR",""))</f>
        <v/>
      </c>
      <c r="M134" s="151" t="str">
        <f>IF(AND($AD134&gt;=HEX2DEC('Address Decoding'!$AJ$77),$AD134&lt;=HEX2DEC('Address Decoding'!$AK$77)),M$6,IF(AND($AD134&gt;HEX2DEC('Address Decoding'!$AK$77),$AD134&lt;=HEX2DEC('Address Decoding'!$AL$77)),"MIRROR",""))</f>
        <v/>
      </c>
      <c r="N134" s="152" t="str">
        <f>IF(AND($AD134&gt;=HEX2DEC('Address Decoding'!$AJ$78),$AD134&lt;=HEX2DEC('Address Decoding'!$AK$78)),N$6,IF(AND($AD134&gt;HEX2DEC('Address Decoding'!$AK$78),$AD134&lt;=HEX2DEC('Address Decoding'!$AL$78)),"MIRROR",""))</f>
        <v/>
      </c>
      <c r="O134" s="153" t="str">
        <f>IF(AND($AD134&gt;=HEX2DEC('Address Decoding'!$AJ$79),$AD134&lt;=HEX2DEC('Address Decoding'!$AK$79)),O$6,IF(AND($AD134&gt;HEX2DEC('Address Decoding'!$AK$79),$AD134&lt;=HEX2DEC('Address Decoding'!$AL$79)),"MIRROR",""))</f>
        <v/>
      </c>
      <c r="P134" s="153" t="str">
        <f>IF(AND($AD134&gt;=HEX2DEC('Address Decoding'!$AJ$80),$AD134&lt;=HEX2DEC('Address Decoding'!$AK$80)),P$6,IF(AND($AD134&gt;HEX2DEC('Address Decoding'!$AK$80),$AD134&lt;=HEX2DEC('Address Decoding'!$AL$80)),"MIRROR",""))</f>
        <v/>
      </c>
      <c r="Q134" s="153" t="str">
        <f>IF(AND($AD134&gt;=HEX2DEC('Address Decoding'!$AJ$81),$AD134&lt;=HEX2DEC('Address Decoding'!$AK$81)),Q$6,IF(AND($AD134&gt;HEX2DEC('Address Decoding'!$AK$81),$AD134&lt;=HEX2DEC('Address Decoding'!$AL$81)),"MIRROR",""))</f>
        <v/>
      </c>
      <c r="R134" s="153" t="str">
        <f>IF(AND($AD134&gt;=HEX2DEC('Address Decoding'!$AJ$82),$AD134&lt;=HEX2DEC('Address Decoding'!$AK$82)),R$6,IF(AND($AD134&gt;HEX2DEC('Address Decoding'!$AK$82),$AD134&lt;=HEX2DEC('Address Decoding'!$AL$82)),"MIRROR",""))</f>
        <v/>
      </c>
      <c r="S134" s="153" t="str">
        <f>IF(AND($AD134&gt;=HEX2DEC('Address Decoding'!$AJ$83),$AD134&lt;=HEX2DEC('Address Decoding'!$AK$83)),S$6,IF(AND($AD134&gt;HEX2DEC('Address Decoding'!$AK$83),$AD134&lt;=HEX2DEC('Address Decoding'!$AL$83)),"MIRROR",""))</f>
        <v/>
      </c>
      <c r="T134" s="153" t="str">
        <f>IF(AND($AD134&gt;=HEX2DEC('Address Decoding'!$AJ$84),$AD134&lt;=HEX2DEC('Address Decoding'!$AK$84)),T$6,IF(AND($AD134&gt;HEX2DEC('Address Decoding'!$AK$84),$AD134&lt;=HEX2DEC('Address Decoding'!$AL$84)),"MIRROR",""))</f>
        <v/>
      </c>
      <c r="U134" s="153" t="str">
        <f>IF(AND($AD134&gt;=HEX2DEC('Address Decoding'!$AJ$85),$AD134&lt;=HEX2DEC('Address Decoding'!$AK$85)),U$6,IF(AND($AD134&gt;HEX2DEC('Address Decoding'!$AK$85),$AD134&lt;=HEX2DEC('Address Decoding'!$AL$85)),"MIRROR",""))</f>
        <v/>
      </c>
      <c r="V134" s="153" t="str">
        <f>IF(AND($AD134&gt;=HEX2DEC('Address Decoding'!$AJ$86),$AD134&lt;=HEX2DEC('Address Decoding'!$AK$86)),V$6,IF(AND($AD134&gt;HEX2DEC('Address Decoding'!$AK$86),$AD134&lt;=HEX2DEC('Address Decoding'!$AL$86)),"MIRROR",""))</f>
        <v/>
      </c>
      <c r="W134" s="153" t="str">
        <f>IF(AND($AD134&gt;=HEX2DEC('Address Decoding'!$AJ$87),$AD134&lt;=HEX2DEC('Address Decoding'!$AK$87)),W$6,IF(AND($AD134&gt;HEX2DEC('Address Decoding'!$AK$87),$AD134&lt;=HEX2DEC('Address Decoding'!$AL$87)),"MIRROR",""))</f>
        <v>VRAM_SPRITE_IMAGES</v>
      </c>
      <c r="X134" s="154" t="str">
        <f>IF(AND($AD134&gt;=HEX2DEC('Address Decoding'!$AJ$88),$AD134&lt;=HEX2DEC('Address Decoding'!$AK$88)),X$6,IF(AND($AD134&gt;HEX2DEC('Address Decoding'!$AK$88),$AD134&lt;=HEX2DEC('Address Decoding'!$AL$88)),"MIRROR",""))</f>
        <v/>
      </c>
      <c r="Y134" s="150" t="str">
        <f>IF(AND($AD134&gt;=HEX2DEC('Address Decoding'!$AJ$89),$AD134&lt;=HEX2DEC('Address Decoding'!$AK$89)),Y$6,IF(AND($AD134&gt;HEX2DEC('Address Decoding'!$AK$89),$AD134&lt;=HEX2DEC('Address Decoding'!$AL$89)),"MIRROR",""))</f>
        <v/>
      </c>
      <c r="Z134" s="151" t="str">
        <f>IF(AND(HEX2DEC('Address Decoding'!$AJ$95)&gt;=$AD134,HEX2DEC('Address Decoding'!$AK$95)&lt;=$AD135),Z$6,"")</f>
        <v/>
      </c>
      <c r="AA134" s="152" t="str">
        <f>IF(AND(HEX2DEC('Address Decoding'!$AJ$96)&gt;=$AD134,HEX2DEC('Address Decoding'!$AK$96)&lt;=$AD135),AA$6,"")</f>
        <v/>
      </c>
      <c r="AB134" s="131" t="str">
        <f t="shared" si="10"/>
        <v>OK</v>
      </c>
      <c r="AD134" s="164">
        <f t="shared" si="15"/>
        <v>65024</v>
      </c>
      <c r="AE134" s="165">
        <f t="shared" si="12"/>
        <v>1</v>
      </c>
    </row>
  </sheetData>
  <sheetProtection sheet="1" objects="1" scenarios="1"/>
  <mergeCells count="8">
    <mergeCell ref="J2:K2"/>
    <mergeCell ref="M2:V2"/>
    <mergeCell ref="B5:D5"/>
    <mergeCell ref="E5:X5"/>
    <mergeCell ref="AE5:AE6"/>
    <mergeCell ref="B4:AA4"/>
    <mergeCell ref="AB5:AB6"/>
    <mergeCell ref="Y5:AA5"/>
  </mergeCells>
  <conditionalFormatting sqref="AB7:AB134 AB4">
    <cfRule type="containsText" dxfId="17" priority="1" operator="containsText" text="OK">
      <formula>NOT(ISERROR(SEARCH("OK",AB4)))</formula>
    </cfRule>
    <cfRule type="containsText" dxfId="16" priority="2" operator="containsText" text="ERROR">
      <formula>NOT(ISERROR(SEARCH("ERROR",AB4)))</formula>
    </cfRule>
  </conditionalFormatting>
  <pageMargins left="0.7" right="0.7" top="0.75" bottom="0.75" header="0.3" footer="0.3"/>
  <pageSetup scale="35" orientation="portrait" horizontalDpi="4294967294" verticalDpi="0"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4</vt:i4>
      </vt:variant>
    </vt:vector>
  </HeadingPairs>
  <TitlesOfParts>
    <vt:vector size="8" baseType="lpstr">
      <vt:lpstr>cpu_config</vt:lpstr>
      <vt:lpstr>Memory Regions</vt:lpstr>
      <vt:lpstr>Address Decoding</vt:lpstr>
      <vt:lpstr>Memory Map</vt:lpstr>
      <vt:lpstr>'Address Decoding'!Print_Area</vt:lpstr>
      <vt:lpstr>cpu_config!Print_Area</vt:lpstr>
      <vt:lpstr>'Memory Map'!Print_Area</vt:lpstr>
      <vt:lpstr>'Memory Regions'!Print_Area</vt:lpstr>
    </vt:vector>
  </TitlesOfParts>
  <Company>eXPerience</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sdfgsdfg</dc:creator>
  <cp:lastModifiedBy>sdfgsdfg</cp:lastModifiedBy>
  <cp:lastPrinted>2011-11-14T23:52:42Z</cp:lastPrinted>
  <dcterms:created xsi:type="dcterms:W3CDTF">2011-10-12T16:36:40Z</dcterms:created>
  <dcterms:modified xsi:type="dcterms:W3CDTF">2011-11-27T19:52:49Z</dcterms:modified>
</cp:coreProperties>
</file>